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ests" state="visible" r:id="rId4"/>
    <sheet sheetId="2" name="Tables" state="visible" r:id="rId5"/>
    <sheet sheetId="3" name="Menu" state="visible" r:id="rId6"/>
    <sheet sheetId="4" name="Kitchen" state="visible" r:id="rId7"/>
    <sheet sheetId="5" name="How to use" state="visible" r:id="rId8"/>
  </sheets>
  <calcPr calcId="171027" fullCalcOnLoad="1"/>
</workbook>
</file>

<file path=xl/sharedStrings.xml><?xml version="1.0" encoding="utf-8"?>
<sst xmlns="http://schemas.openxmlformats.org/spreadsheetml/2006/main" count="166" uniqueCount="91">
  <si>
    <t>Guest Name</t>
  </si>
  <si>
    <t>RSVP</t>
  </si>
  <si>
    <t>Group</t>
  </si>
  <si>
    <t>Email</t>
  </si>
  <si>
    <t>Dietary</t>
  </si>
  <si>
    <t>Meal</t>
  </si>
  <si>
    <t>Table</t>
  </si>
  <si>
    <t>Seat</t>
  </si>
  <si>
    <t>Tags</t>
  </si>
  <si>
    <t>Notes</t>
  </si>
  <si>
    <t>Emma Johnson</t>
  </si>
  <si>
    <t>Yes</t>
  </si>
  <si>
    <t>Wedding couple</t>
  </si>
  <si>
    <t>emma@example.com</t>
  </si>
  <si>
    <t/>
  </si>
  <si>
    <t>Fish</t>
  </si>
  <si>
    <t>Head Table</t>
  </si>
  <si>
    <t>Noah Williams</t>
  </si>
  <si>
    <t>noah@example.com</t>
  </si>
  <si>
    <t>Beef</t>
  </si>
  <si>
    <t>Olivia Brown</t>
  </si>
  <si>
    <t>Johnson family</t>
  </si>
  <si>
    <t>olivia@example.com</t>
  </si>
  <si>
    <t>Gluten Free</t>
  </si>
  <si>
    <t>Chicken</t>
  </si>
  <si>
    <t>Family A</t>
  </si>
  <si>
    <t>Family</t>
  </si>
  <si>
    <t>Mother of the bride</t>
  </si>
  <si>
    <t>James Brown</t>
  </si>
  <si>
    <t>Plus-one of Olivia Brown</t>
  </si>
  <si>
    <t>Ava Williams</t>
  </si>
  <si>
    <t>Williams family</t>
  </si>
  <si>
    <t>Vegetarian</t>
  </si>
  <si>
    <t>Veg</t>
  </si>
  <si>
    <t>Family B</t>
  </si>
  <si>
    <t>Mother of the groom</t>
  </si>
  <si>
    <t>Lucas Garcia</t>
  </si>
  <si>
    <t>College friends</t>
  </si>
  <si>
    <t>Nut Allergy</t>
  </si>
  <si>
    <t>Mia Garcia</t>
  </si>
  <si>
    <t>Kids</t>
  </si>
  <si>
    <t>Needs a high chair</t>
  </si>
  <si>
    <t>Ethan Miller</t>
  </si>
  <si>
    <t>Pending</t>
  </si>
  <si>
    <t>Sophia Davis</t>
  </si>
  <si>
    <t>No</t>
  </si>
  <si>
    <t>Work friends</t>
  </si>
  <si>
    <t>Sent regrets</t>
  </si>
  <si>
    <t>Shape</t>
  </si>
  <si>
    <t>Seats</t>
  </si>
  <si>
    <t>Guests</t>
  </si>
  <si>
    <t>Seats left</t>
  </si>
  <si>
    <t>Status</t>
  </si>
  <si>
    <t>Summary</t>
  </si>
  <si>
    <t>Rectangle</t>
  </si>
  <si>
    <t>Guests on the list</t>
  </si>
  <si>
    <t>RSVP yes</t>
  </si>
  <si>
    <t>RSVP pending</t>
  </si>
  <si>
    <t>Round</t>
  </si>
  <si>
    <t>RSVP no</t>
  </si>
  <si>
    <t>Total seats</t>
  </si>
  <si>
    <t>Guests with a table</t>
  </si>
  <si>
    <t>Guests still to seat</t>
  </si>
  <si>
    <t>Item</t>
  </si>
  <si>
    <t>Alias</t>
  </si>
  <si>
    <t>Course</t>
  </si>
  <si>
    <t>Herb-roasted chicken</t>
  </si>
  <si>
    <t>Main</t>
  </si>
  <si>
    <t>Braised short rib</t>
  </si>
  <si>
    <t>Seared salmon</t>
  </si>
  <si>
    <t>Wild mushroom risotto</t>
  </si>
  <si>
    <t>Chicken tenders and fries</t>
  </si>
  <si>
    <t>Alias is the short code guests choose in the Meal column, as in the SeatPlan.io Menu dialog.</t>
  </si>
  <si>
    <t>No choice</t>
  </si>
  <si>
    <t>Dairy Free</t>
  </si>
  <si>
    <t>Vegan</t>
  </si>
  <si>
    <t>Pescatarian</t>
  </si>
  <si>
    <t>Halal</t>
  </si>
  <si>
    <t>Kosher</t>
  </si>
  <si>
    <t>Total</t>
  </si>
  <si>
    <t>Wedding seating chart template: Rounds + Family Tables (100–130 guests)</t>
  </si>
  <si>
    <t>Its Tables sheet is SeatPlan.io's Rounds + Family Tables layout: Head Table + 2 rectangle tables + 8 round tables · 120 seats.</t>
  </si>
  <si>
    <t>1. Replace the sample guests on Guests with your own, one guest per row. Give plus-ones and children their own row.</t>
  </si>
  <si>
    <t>2. Mark each RSVP Yes, No or Pending. Guests who say No drop out of every count.</t>
  </si>
  <si>
    <t>3. Put your menu on Menu, then pick each guest's Meal. Add dietary needs from the Dietary dropdown.</t>
  </si>
  <si>
    <t>4. Pick a Table for each guest and give them a Seat number. A seat used twice turns red.</t>
  </si>
  <si>
    <t>5. Tables counts the guests at each table and turns a table red when it is over capacity. Kitchen gives the caterer meals and dietary needs per table.</t>
  </si>
  <si>
    <t>See it as a floor plan:</t>
  </si>
  <si>
    <t>- Open the Rounds + Family Tables layout in the free SeatPlan.io designer: seatplan.io/wedding-seating-chart-template-excel#rounds-and-family-tables-120-guests</t>
  </si>
  <si>
    <t>- Click Import in the guest list and choose this file. It reads the Guests sheet and keeps each guest's table and seat.</t>
  </si>
  <si>
    <t>- Click Apply seating. Every guest sits at their table, and from there you drag people and tables around the room.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</si>
</sst>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b/>
    </font>
    <font>
      <i/>
      <color rgb="FF423529"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E5A89A"/>
      </patternFill>
    </fill>
    <fill>
      <patternFill patternType="solid">
        <fgColor rgb="FFF8F6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/>
    <xf numFmtId="0" fontId="0" fillId="0" borderId="0" xfId="0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2" fillId="3" borderId="0" xfId="0" applyFont="1" applyFill="1"/>
    <xf numFmtId="0" fontId="4" fillId="0" borderId="0" xfId="0" applyFont="1"/>
  </cellXfs>
  <cellStyles count="1">
    <cellStyle name="Normal" xfId="0" builtinId="0"/>
  </cellStyles>
  <dxfs count="2">
    <dxf>
      <font>
        <b/>
        <color rgb="FFB91C1C"/>
      </font>
      <fill>
        <patternFill patternType="solid">
          <bgColor rgb="FFFDE2E1"/>
        </patternFill>
      </fill>
    </dxf>
    <dxf>
      <font>
        <b/>
        <color rgb="FFB91C1C"/>
      </font>
      <fill>
        <patternFill patternType="solid">
          <bgColor rgb="FFFDE2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8" customWidth="1"/>
    <col min="4" max="4" width="26" customWidth="1"/>
    <col min="5" max="5" width="18" customWidth="1"/>
    <col min="6" max="7" width="12" customWidth="1"/>
    <col min="8" max="8" width="7" customWidth="1"/>
    <col min="9" max="9" width="16" customWidth="1"/>
    <col min="10" max="10" width="28" customWidth="1"/>
  </cols>
  <sheetData>
    <row r="1" ht="22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14</v>
      </c>
      <c r="J2" t="s">
        <v>14</v>
      </c>
    </row>
    <row r="3" spans="1:10" x14ac:dyDescent="0.25">
      <c r="A3" t="s">
        <v>17</v>
      </c>
      <c r="B3" t="s">
        <v>11</v>
      </c>
      <c r="C3" t="s">
        <v>12</v>
      </c>
      <c r="D3" t="s">
        <v>18</v>
      </c>
      <c r="E3" t="s">
        <v>14</v>
      </c>
      <c r="F3" t="s">
        <v>19</v>
      </c>
      <c r="G3" t="s">
        <v>16</v>
      </c>
      <c r="H3">
        <v>2</v>
      </c>
      <c r="I3" t="s">
        <v>14</v>
      </c>
      <c r="J3" t="s">
        <v>14</v>
      </c>
    </row>
    <row r="4" spans="1:10" x14ac:dyDescent="0.25">
      <c r="A4" t="s">
        <v>20</v>
      </c>
      <c r="B4" t="s">
        <v>11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>
        <v>1</v>
      </c>
      <c r="I4" t="s">
        <v>26</v>
      </c>
      <c r="J4" t="s">
        <v>27</v>
      </c>
    </row>
    <row r="5" spans="1:10" x14ac:dyDescent="0.25">
      <c r="A5" t="s">
        <v>28</v>
      </c>
      <c r="B5" t="s">
        <v>11</v>
      </c>
      <c r="C5" t="s">
        <v>21</v>
      </c>
      <c r="D5" t="s">
        <v>14</v>
      </c>
      <c r="E5" t="s">
        <v>14</v>
      </c>
      <c r="F5" t="s">
        <v>19</v>
      </c>
      <c r="G5" t="s">
        <v>25</v>
      </c>
      <c r="H5">
        <v>2</v>
      </c>
      <c r="I5" t="s">
        <v>26</v>
      </c>
      <c r="J5" t="s">
        <v>29</v>
      </c>
    </row>
    <row r="6" spans="1:10" x14ac:dyDescent="0.25">
      <c r="A6" t="s">
        <v>30</v>
      </c>
      <c r="B6" t="s">
        <v>11</v>
      </c>
      <c r="C6" t="s">
        <v>31</v>
      </c>
      <c r="D6" t="s">
        <v>14</v>
      </c>
      <c r="E6" t="s">
        <v>32</v>
      </c>
      <c r="F6" t="s">
        <v>33</v>
      </c>
      <c r="G6" t="s">
        <v>34</v>
      </c>
      <c r="H6">
        <v>1</v>
      </c>
      <c r="I6" t="s">
        <v>26</v>
      </c>
      <c r="J6" t="s">
        <v>35</v>
      </c>
    </row>
    <row r="7" spans="1:10" x14ac:dyDescent="0.25">
      <c r="A7" t="s">
        <v>36</v>
      </c>
      <c r="B7" t="s">
        <v>11</v>
      </c>
      <c r="C7" t="s">
        <v>37</v>
      </c>
      <c r="D7" t="s">
        <v>14</v>
      </c>
      <c r="E7" t="s">
        <v>38</v>
      </c>
      <c r="F7" t="s">
        <v>24</v>
      </c>
      <c r="G7">
        <v>1</v>
      </c>
      <c r="H7">
        <v>1</v>
      </c>
      <c r="I7" t="s">
        <v>14</v>
      </c>
      <c r="J7" t="s">
        <v>14</v>
      </c>
    </row>
    <row r="8" spans="1:10" x14ac:dyDescent="0.25">
      <c r="A8" t="s">
        <v>39</v>
      </c>
      <c r="B8" t="s">
        <v>11</v>
      </c>
      <c r="C8" t="s">
        <v>37</v>
      </c>
      <c r="D8" t="s">
        <v>14</v>
      </c>
      <c r="E8" t="s">
        <v>14</v>
      </c>
      <c r="F8" t="s">
        <v>40</v>
      </c>
      <c r="G8">
        <v>1</v>
      </c>
      <c r="H8">
        <v>2</v>
      </c>
      <c r="I8" t="s">
        <v>40</v>
      </c>
      <c r="J8" t="s">
        <v>41</v>
      </c>
    </row>
    <row r="9" spans="1:10" x14ac:dyDescent="0.25">
      <c r="A9" t="s">
        <v>42</v>
      </c>
      <c r="B9" t="s">
        <v>43</v>
      </c>
      <c r="C9" t="s">
        <v>37</v>
      </c>
      <c r="D9" t="s">
        <v>14</v>
      </c>
      <c r="E9" t="s">
        <v>14</v>
      </c>
      <c r="F9" t="s">
        <v>14</v>
      </c>
      <c r="G9" t="s">
        <v>14</v>
      </c>
      <c r="H9" t="s">
        <v>14</v>
      </c>
      <c r="I9" t="s">
        <v>14</v>
      </c>
      <c r="J9" t="s">
        <v>14</v>
      </c>
    </row>
    <row r="10" spans="1:10" x14ac:dyDescent="0.25">
      <c r="A10" t="s">
        <v>44</v>
      </c>
      <c r="B10" t="s">
        <v>45</v>
      </c>
      <c r="C10" t="s">
        <v>46</v>
      </c>
      <c r="D10" t="s">
        <v>14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47</v>
      </c>
    </row>
  </sheetData>
  <autoFilter ref="A1:J1"/>
  <conditionalFormatting sqref="G2:H501">
    <cfRule type="expression" dxfId="0" priority="1">
      <formula>AND($H2&lt;&gt;"",COUNTIFS($G$2:$G$501,$G2,$H$2:$H$501,$H2)&gt;1)</formula>
    </cfRule>
  </conditionalFormatting>
  <dataValidations count="5">
    <dataValidation type="list" allowBlank="1" showErrorMessage="1" errorStyle="warning" errorTitle="RSVP" error="Use Yes, No, Pending so the counts stay right." sqref="B2:B501">
      <formula1>"Yes,No,Pending"</formula1>
    </dataValidation>
    <dataValidation type="list" allowBlank="1" sqref="E2:E501">
      <formula1>"Nut Allergy,Gluten Free,Dairy Free,Vegan,Vegetarian,Pescatarian,Halal,Kosher"</formula1>
    </dataValidation>
    <dataValidation type="list" allowBlank="1" showErrorMessage="1" errorStyle="warning" errorTitle="Meal" error="Add this choice to the Menu sheet so the Kitchen sheet counts it." sqref="F2:F501">
      <formula1>Menu!$B$2:$B$9</formula1>
    </dataValidation>
    <dataValidation type="list" allowBlank="1" showErrorMessage="1" errorStyle="warning" errorTitle="Table" error="Add this table to the Tables sheet first, or pick one from the list." sqref="G2:G501">
      <formula1>Tables!$A$2:$A$61</formula1>
    </dataValidation>
    <dataValidation type="whole" operator="greaterThanOrEqual" allowBlank="1" showErrorMessage="1" errorTitle="Seat" error="Seat numbers start at 1." sqref="H2:H501">
      <formula1>1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2" customWidth="1"/>
    <col min="3" max="3" width="8" customWidth="1"/>
    <col min="5" max="5" width="11" customWidth="1"/>
    <col min="6" max="6" width="15" customWidth="1"/>
    <col min="7" max="7" width="3" customWidth="1"/>
    <col min="8" max="8" width="24" customWidth="1"/>
    <col min="9" max="9" width="8" customWidth="1"/>
  </cols>
  <sheetData>
    <row r="1" ht="22" customHeight="1" spans="1:9" x14ac:dyDescent="0.25">
      <c r="A1" s="1" t="s">
        <v>6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t="s">
        <v>14</v>
      </c>
      <c r="H1" s="2" t="s">
        <v>53</v>
      </c>
      <c r="I1" s="2" t="s">
        <v>14</v>
      </c>
    </row>
    <row r="2" spans="1:9" x14ac:dyDescent="0.25">
      <c r="A2" s="3" t="s">
        <v>16</v>
      </c>
      <c r="B2" t="s">
        <v>54</v>
      </c>
      <c r="C2">
        <v>8</v>
      </c>
      <c r="D2">
        <f>IF(A2="","",COUNTIFS(Guests!$G$2:$G$501,A2,Guests!$B$2:$B$501,"&lt;&gt;No"))</f>
        <v>2</v>
      </c>
      <c r="E2">
        <f>IF(A2="","",C2-D2)</f>
        <v>6</v>
      </c>
      <c r="F2" t="str">
        <f>IF(A2="","",IF(D2&gt;C2,"Over capacity",IF(D2=C2,"Full","")))</f>
        <v/>
      </c>
      <c r="H2" t="s">
        <v>55</v>
      </c>
      <c r="I2" s="4">
        <f>COUNTIFS(Guests!$A$2:$A$501,"&lt;&gt;")</f>
        <v>9</v>
      </c>
    </row>
    <row r="3" spans="1:9" x14ac:dyDescent="0.25">
      <c r="A3" s="3" t="s">
        <v>25</v>
      </c>
      <c r="B3" t="s">
        <v>54</v>
      </c>
      <c r="C3">
        <v>16</v>
      </c>
      <c r="D3">
        <f>IF(A3="","",COUNTIFS(Guests!$G$2:$G$501,A3,Guests!$B$2:$B$501,"&lt;&gt;No"))</f>
        <v>2</v>
      </c>
      <c r="E3">
        <f>IF(A3="","",C3-D3)</f>
        <v>14</v>
      </c>
      <c r="F3" t="str">
        <f>IF(A3="","",IF(D3&gt;C3,"Over capacity",IF(D3=C3,"Full","")))</f>
        <v/>
      </c>
      <c r="H3" t="s">
        <v>56</v>
      </c>
      <c r="I3" s="4">
        <f>COUNTIF(Guests!$B$2:$B$501,"Yes")</f>
        <v>7</v>
      </c>
    </row>
    <row r="4" spans="1:9" x14ac:dyDescent="0.25">
      <c r="A4" s="3" t="s">
        <v>34</v>
      </c>
      <c r="B4" t="s">
        <v>54</v>
      </c>
      <c r="C4">
        <v>16</v>
      </c>
      <c r="D4">
        <f>IF(A4="","",COUNTIFS(Guests!$G$2:$G$501,A4,Guests!$B$2:$B$501,"&lt;&gt;No"))</f>
        <v>1</v>
      </c>
      <c r="E4">
        <f>IF(A4="","",C4-D4)</f>
        <v>15</v>
      </c>
      <c r="F4" t="str">
        <f>IF(A4="","",IF(D4&gt;C4,"Over capacity",IF(D4=C4,"Full","")))</f>
        <v/>
      </c>
      <c r="H4" t="s">
        <v>57</v>
      </c>
      <c r="I4" s="4">
        <f>COUNTIF(Guests!$B$2:$B$501,"Pending")</f>
        <v>1</v>
      </c>
    </row>
    <row r="5" spans="1:9" x14ac:dyDescent="0.25">
      <c r="A5" s="3">
        <v>1</v>
      </c>
      <c r="B5" t="s">
        <v>58</v>
      </c>
      <c r="C5">
        <v>10</v>
      </c>
      <c r="D5">
        <f>IF(A5="","",COUNTIFS(Guests!$G$2:$G$501,A5,Guests!$B$2:$B$501,"&lt;&gt;No"))</f>
        <v>2</v>
      </c>
      <c r="E5">
        <f>IF(A5="","",C5-D5)</f>
        <v>8</v>
      </c>
      <c r="F5" t="str">
        <f>IF(A5="","",IF(D5&gt;C5,"Over capacity",IF(D5=C5,"Full","")))</f>
        <v/>
      </c>
      <c r="H5" t="s">
        <v>59</v>
      </c>
      <c r="I5" s="4">
        <f>COUNTIF(Guests!$B$2:$B$501,"No")</f>
        <v>1</v>
      </c>
    </row>
    <row r="6" spans="1:9" x14ac:dyDescent="0.25">
      <c r="A6" s="3">
        <v>2</v>
      </c>
      <c r="B6" t="s">
        <v>58</v>
      </c>
      <c r="C6">
        <v>10</v>
      </c>
      <c r="D6">
        <f>IF(A6="","",COUNTIFS(Guests!$G$2:$G$501,A6,Guests!$B$2:$B$501,"&lt;&gt;No"))</f>
        <v>0</v>
      </c>
      <c r="E6">
        <f>IF(A6="","",C6-D6)</f>
        <v>10</v>
      </c>
      <c r="F6" t="str">
        <f>IF(A6="","",IF(D6&gt;C6,"Over capacity",IF(D6=C6,"Full","")))</f>
        <v/>
      </c>
      <c r="H6" t="s">
        <v>60</v>
      </c>
      <c r="I6" s="4">
        <f>SUM(C2:C61)</f>
        <v>120</v>
      </c>
    </row>
    <row r="7" spans="1:9" x14ac:dyDescent="0.25">
      <c r="A7" s="3">
        <v>3</v>
      </c>
      <c r="B7" t="s">
        <v>58</v>
      </c>
      <c r="C7">
        <v>10</v>
      </c>
      <c r="D7">
        <f>IF(A7="","",COUNTIFS(Guests!$G$2:$G$501,A7,Guests!$B$2:$B$501,"&lt;&gt;No"))</f>
        <v>0</v>
      </c>
      <c r="E7">
        <f>IF(A7="","",C7-D7)</f>
        <v>10</v>
      </c>
      <c r="F7" t="str">
        <f>IF(A7="","",IF(D7&gt;C7,"Over capacity",IF(D7=C7,"Full","")))</f>
        <v/>
      </c>
      <c r="H7" t="s">
        <v>61</v>
      </c>
      <c r="I7" s="4">
        <f>SUM(D2:D61)</f>
        <v>7</v>
      </c>
    </row>
    <row r="8" spans="1:9" x14ac:dyDescent="0.25">
      <c r="A8" s="3">
        <v>4</v>
      </c>
      <c r="B8" t="s">
        <v>58</v>
      </c>
      <c r="C8">
        <v>10</v>
      </c>
      <c r="D8">
        <f>IF(A8="","",COUNTIFS(Guests!$G$2:$G$501,A8,Guests!$B$2:$B$501,"&lt;&gt;No"))</f>
        <v>0</v>
      </c>
      <c r="E8">
        <f>IF(A8="","",C8-D8)</f>
        <v>10</v>
      </c>
      <c r="F8" t="str">
        <f>IF(A8="","",IF(D8&gt;C8,"Over capacity",IF(D8=C8,"Full","")))</f>
        <v/>
      </c>
      <c r="H8" t="s">
        <v>62</v>
      </c>
      <c r="I8" s="4">
        <f>COUNTIFS(Guests!$A$2:$A$501,"&lt;&gt;",Guests!$G$2:$G$501,"",Guests!$B$2:$B$501,"&lt;&gt;No")</f>
        <v>1</v>
      </c>
    </row>
    <row r="9" spans="1:6" x14ac:dyDescent="0.25">
      <c r="A9" s="3">
        <v>5</v>
      </c>
      <c r="B9" t="s">
        <v>58</v>
      </c>
      <c r="C9">
        <v>10</v>
      </c>
      <c r="D9">
        <f>IF(A9="","",COUNTIFS(Guests!$G$2:$G$501,A9,Guests!$B$2:$B$501,"&lt;&gt;No"))</f>
        <v>0</v>
      </c>
      <c r="E9">
        <f>IF(A9="","",C9-D9)</f>
        <v>10</v>
      </c>
      <c r="F9" t="str">
        <f>IF(A9="","",IF(D9&gt;C9,"Over capacity",IF(D9=C9,"Full","")))</f>
        <v/>
      </c>
    </row>
    <row r="10" spans="1:6" x14ac:dyDescent="0.25">
      <c r="A10" s="3">
        <v>6</v>
      </c>
      <c r="B10" t="s">
        <v>58</v>
      </c>
      <c r="C10">
        <v>10</v>
      </c>
      <c r="D10">
        <f>IF(A10="","",COUNTIFS(Guests!$G$2:$G$501,A10,Guests!$B$2:$B$501,"&lt;&gt;No"))</f>
        <v>0</v>
      </c>
      <c r="E10">
        <f>IF(A10="","",C10-D10)</f>
        <v>10</v>
      </c>
      <c r="F10" t="str">
        <f>IF(A10="","",IF(D10&gt;C10,"Over capacity",IF(D10=C10,"Full","")))</f>
        <v/>
      </c>
    </row>
    <row r="11" spans="1:6" x14ac:dyDescent="0.25">
      <c r="A11" s="3">
        <v>7</v>
      </c>
      <c r="B11" t="s">
        <v>58</v>
      </c>
      <c r="C11">
        <v>10</v>
      </c>
      <c r="D11">
        <f>IF(A11="","",COUNTIFS(Guests!$G$2:$G$501,A11,Guests!$B$2:$B$501,"&lt;&gt;No"))</f>
        <v>0</v>
      </c>
      <c r="E11">
        <f>IF(A11="","",C11-D11)</f>
        <v>10</v>
      </c>
      <c r="F11" t="str">
        <f>IF(A11="","",IF(D11&gt;C11,"Over capacity",IF(D11=C11,"Full","")))</f>
        <v/>
      </c>
    </row>
    <row r="12" spans="1:6" x14ac:dyDescent="0.25">
      <c r="A12" s="3">
        <v>8</v>
      </c>
      <c r="B12" t="s">
        <v>58</v>
      </c>
      <c r="C12">
        <v>10</v>
      </c>
      <c r="D12">
        <f>IF(A12="","",COUNTIFS(Guests!$G$2:$G$501,A12,Guests!$B$2:$B$501,"&lt;&gt;No"))</f>
        <v>0</v>
      </c>
      <c r="E12">
        <f>IF(A12="","",C12-D12)</f>
        <v>10</v>
      </c>
      <c r="F12" t="str">
        <f>IF(A12="","",IF(D12&gt;C12,"Over capacity",IF(D12=C12,"Full","")))</f>
        <v/>
      </c>
    </row>
    <row r="13" spans="4:6" x14ac:dyDescent="0.25">
      <c r="D13" t="str">
        <f>IF(A13="","",COUNTIFS(Guests!$G$2:$G$501,A13,Guests!$B$2:$B$501,"&lt;&gt;No"))</f>
        <v/>
      </c>
      <c r="E13" t="str">
        <f>IF(A13="","",C13-D13)</f>
        <v/>
      </c>
      <c r="F13" t="str">
        <f>IF(A13="","",IF(D13&gt;C13,"Over capacity",IF(D13=C13,"Full","")))</f>
        <v/>
      </c>
    </row>
    <row r="14" spans="4:6" x14ac:dyDescent="0.25">
      <c r="D14" t="str">
        <f>IF(A14="","",COUNTIFS(Guests!$G$2:$G$501,A14,Guests!$B$2:$B$501,"&lt;&gt;No"))</f>
        <v/>
      </c>
      <c r="E14" t="str">
        <f>IF(A14="","",C14-D14)</f>
        <v/>
      </c>
      <c r="F14" t="str">
        <f>IF(A14="","",IF(D14&gt;C14,"Over capacity",IF(D14=C14,"Full","")))</f>
        <v/>
      </c>
    </row>
    <row r="15" spans="4:6" x14ac:dyDescent="0.25">
      <c r="D15" t="str">
        <f>IF(A15="","",COUNTIFS(Guests!$G$2:$G$501,A15,Guests!$B$2:$B$501,"&lt;&gt;No"))</f>
        <v/>
      </c>
      <c r="E15" t="str">
        <f>IF(A15="","",C15-D15)</f>
        <v/>
      </c>
      <c r="F15" t="str">
        <f>IF(A15="","",IF(D15&gt;C15,"Over capacity",IF(D15=C15,"Full","")))</f>
        <v/>
      </c>
    </row>
    <row r="16" spans="4:6" x14ac:dyDescent="0.25">
      <c r="D16" t="str">
        <f>IF(A16="","",COUNTIFS(Guests!$G$2:$G$501,A16,Guests!$B$2:$B$501,"&lt;&gt;No"))</f>
        <v/>
      </c>
      <c r="E16" t="str">
        <f>IF(A16="","",C16-D16)</f>
        <v/>
      </c>
      <c r="F16" t="str">
        <f>IF(A16="","",IF(D16&gt;C16,"Over capacity",IF(D16=C16,"Full","")))</f>
        <v/>
      </c>
    </row>
    <row r="17" spans="4:6" x14ac:dyDescent="0.25">
      <c r="D17" t="str">
        <f>IF(A17="","",COUNTIFS(Guests!$G$2:$G$501,A17,Guests!$B$2:$B$501,"&lt;&gt;No"))</f>
        <v/>
      </c>
      <c r="E17" t="str">
        <f>IF(A17="","",C17-D17)</f>
        <v/>
      </c>
      <c r="F17" t="str">
        <f>IF(A17="","",IF(D17&gt;C17,"Over capacity",IF(D17=C17,"Full","")))</f>
        <v/>
      </c>
    </row>
    <row r="18" spans="4:6" x14ac:dyDescent="0.25">
      <c r="D18" t="str">
        <f>IF(A18="","",COUNTIFS(Guests!$G$2:$G$501,A18,Guests!$B$2:$B$501,"&lt;&gt;No"))</f>
        <v/>
      </c>
      <c r="E18" t="str">
        <f>IF(A18="","",C18-D18)</f>
        <v/>
      </c>
      <c r="F18" t="str">
        <f>IF(A18="","",IF(D18&gt;C18,"Over capacity",IF(D18=C18,"Full","")))</f>
        <v/>
      </c>
    </row>
    <row r="19" spans="4:6" x14ac:dyDescent="0.25">
      <c r="D19" t="str">
        <f>IF(A19="","",COUNTIFS(Guests!$G$2:$G$501,A19,Guests!$B$2:$B$501,"&lt;&gt;No"))</f>
        <v/>
      </c>
      <c r="E19" t="str">
        <f>IF(A19="","",C19-D19)</f>
        <v/>
      </c>
      <c r="F19" t="str">
        <f>IF(A19="","",IF(D19&gt;C19,"Over capacity",IF(D19=C19,"Full","")))</f>
        <v/>
      </c>
    </row>
    <row r="20" spans="4:6" x14ac:dyDescent="0.25">
      <c r="D20" t="str">
        <f>IF(A20="","",COUNTIFS(Guests!$G$2:$G$501,A20,Guests!$B$2:$B$501,"&lt;&gt;No"))</f>
        <v/>
      </c>
      <c r="E20" t="str">
        <f>IF(A20="","",C20-D20)</f>
        <v/>
      </c>
      <c r="F20" t="str">
        <f>IF(A20="","",IF(D20&gt;C20,"Over capacity",IF(D20=C20,"Full","")))</f>
        <v/>
      </c>
    </row>
    <row r="21" spans="4:6" x14ac:dyDescent="0.25">
      <c r="D21" t="str">
        <f>IF(A21="","",COUNTIFS(Guests!$G$2:$G$501,A21,Guests!$B$2:$B$501,"&lt;&gt;No"))</f>
        <v/>
      </c>
      <c r="E21" t="str">
        <f>IF(A21="","",C21-D21)</f>
        <v/>
      </c>
      <c r="F21" t="str">
        <f>IF(A21="","",IF(D21&gt;C21,"Over capacity",IF(D21=C21,"Full","")))</f>
        <v/>
      </c>
    </row>
    <row r="22" spans="4:6" x14ac:dyDescent="0.25">
      <c r="D22" t="str">
        <f>IF(A22="","",COUNTIFS(Guests!$G$2:$G$501,A22,Guests!$B$2:$B$501,"&lt;&gt;No"))</f>
        <v/>
      </c>
      <c r="E22" t="str">
        <f>IF(A22="","",C22-D22)</f>
        <v/>
      </c>
      <c r="F22" t="str">
        <f>IF(A22="","",IF(D22&gt;C22,"Over capacity",IF(D22=C22,"Full","")))</f>
        <v/>
      </c>
    </row>
    <row r="23" spans="4:6" x14ac:dyDescent="0.25">
      <c r="D23" t="str">
        <f>IF(A23="","",COUNTIFS(Guests!$G$2:$G$501,A23,Guests!$B$2:$B$501,"&lt;&gt;No"))</f>
        <v/>
      </c>
      <c r="E23" t="str">
        <f>IF(A23="","",C23-D23)</f>
        <v/>
      </c>
      <c r="F23" t="str">
        <f>IF(A23="","",IF(D23&gt;C23,"Over capacity",IF(D23=C23,"Full","")))</f>
        <v/>
      </c>
    </row>
    <row r="24" spans="4:6" x14ac:dyDescent="0.25">
      <c r="D24" t="str">
        <f>IF(A24="","",COUNTIFS(Guests!$G$2:$G$501,A24,Guests!$B$2:$B$501,"&lt;&gt;No"))</f>
        <v/>
      </c>
      <c r="E24" t="str">
        <f>IF(A24="","",C24-D24)</f>
        <v/>
      </c>
      <c r="F24" t="str">
        <f>IF(A24="","",IF(D24&gt;C24,"Over capacity",IF(D24=C24,"Full","")))</f>
        <v/>
      </c>
    </row>
    <row r="25" spans="4:6" x14ac:dyDescent="0.25">
      <c r="D25" t="str">
        <f>IF(A25="","",COUNTIFS(Guests!$G$2:$G$501,A25,Guests!$B$2:$B$501,"&lt;&gt;No"))</f>
        <v/>
      </c>
      <c r="E25" t="str">
        <f>IF(A25="","",C25-D25)</f>
        <v/>
      </c>
      <c r="F25" t="str">
        <f>IF(A25="","",IF(D25&gt;C25,"Over capacity",IF(D25=C25,"Full","")))</f>
        <v/>
      </c>
    </row>
    <row r="26" spans="4:6" x14ac:dyDescent="0.25">
      <c r="D26" t="str">
        <f>IF(A26="","",COUNTIFS(Guests!$G$2:$G$501,A26,Guests!$B$2:$B$501,"&lt;&gt;No"))</f>
        <v/>
      </c>
      <c r="E26" t="str">
        <f>IF(A26="","",C26-D26)</f>
        <v/>
      </c>
      <c r="F26" t="str">
        <f>IF(A26="","",IF(D26&gt;C26,"Over capacity",IF(D26=C26,"Full","")))</f>
        <v/>
      </c>
    </row>
    <row r="27" spans="4:6" x14ac:dyDescent="0.25">
      <c r="D27" t="str">
        <f>IF(A27="","",COUNTIFS(Guests!$G$2:$G$501,A27,Guests!$B$2:$B$501,"&lt;&gt;No"))</f>
        <v/>
      </c>
      <c r="E27" t="str">
        <f>IF(A27="","",C27-D27)</f>
        <v/>
      </c>
      <c r="F27" t="str">
        <f>IF(A27="","",IF(D27&gt;C27,"Over capacity",IF(D27=C27,"Full","")))</f>
        <v/>
      </c>
    </row>
    <row r="28" spans="4:6" x14ac:dyDescent="0.25">
      <c r="D28" t="str">
        <f>IF(A28="","",COUNTIFS(Guests!$G$2:$G$501,A28,Guests!$B$2:$B$501,"&lt;&gt;No"))</f>
        <v/>
      </c>
      <c r="E28" t="str">
        <f>IF(A28="","",C28-D28)</f>
        <v/>
      </c>
      <c r="F28" t="str">
        <f>IF(A28="","",IF(D28&gt;C28,"Over capacity",IF(D28=C28,"Full","")))</f>
        <v/>
      </c>
    </row>
    <row r="29" spans="4:6" x14ac:dyDescent="0.25">
      <c r="D29" t="str">
        <f>IF(A29="","",COUNTIFS(Guests!$G$2:$G$501,A29,Guests!$B$2:$B$501,"&lt;&gt;No"))</f>
        <v/>
      </c>
      <c r="E29" t="str">
        <f>IF(A29="","",C29-D29)</f>
        <v/>
      </c>
      <c r="F29" t="str">
        <f>IF(A29="","",IF(D29&gt;C29,"Over capacity",IF(D29=C29,"Full","")))</f>
        <v/>
      </c>
    </row>
    <row r="30" spans="4:6" x14ac:dyDescent="0.25">
      <c r="D30" t="str">
        <f>IF(A30="","",COUNTIFS(Guests!$G$2:$G$501,A30,Guests!$B$2:$B$501,"&lt;&gt;No"))</f>
        <v/>
      </c>
      <c r="E30" t="str">
        <f>IF(A30="","",C30-D30)</f>
        <v/>
      </c>
      <c r="F30" t="str">
        <f>IF(A30="","",IF(D30&gt;C30,"Over capacity",IF(D30=C30,"Full","")))</f>
        <v/>
      </c>
    </row>
    <row r="31" spans="4:6" x14ac:dyDescent="0.25">
      <c r="D31" t="str">
        <f>IF(A31="","",COUNTIFS(Guests!$G$2:$G$501,A31,Guests!$B$2:$B$501,"&lt;&gt;No"))</f>
        <v/>
      </c>
      <c r="E31" t="str">
        <f>IF(A31="","",C31-D31)</f>
        <v/>
      </c>
      <c r="F31" t="str">
        <f>IF(A31="","",IF(D31&gt;C31,"Over capacity",IF(D31=C31,"Full","")))</f>
        <v/>
      </c>
    </row>
    <row r="32" spans="4:6" x14ac:dyDescent="0.25">
      <c r="D32" t="str">
        <f>IF(A32="","",COUNTIFS(Guests!$G$2:$G$501,A32,Guests!$B$2:$B$501,"&lt;&gt;No"))</f>
        <v/>
      </c>
      <c r="E32" t="str">
        <f>IF(A32="","",C32-D32)</f>
        <v/>
      </c>
      <c r="F32" t="str">
        <f>IF(A32="","",IF(D32&gt;C32,"Over capacity",IF(D32=C32,"Full","")))</f>
        <v/>
      </c>
    </row>
    <row r="33" spans="4:6" x14ac:dyDescent="0.25">
      <c r="D33" t="str">
        <f>IF(A33="","",COUNTIFS(Guests!$G$2:$G$501,A33,Guests!$B$2:$B$501,"&lt;&gt;No"))</f>
        <v/>
      </c>
      <c r="E33" t="str">
        <f>IF(A33="","",C33-D33)</f>
        <v/>
      </c>
      <c r="F33" t="str">
        <f>IF(A33="","",IF(D33&gt;C33,"Over capacity",IF(D33=C33,"Full","")))</f>
        <v/>
      </c>
    </row>
    <row r="34" spans="4:6" x14ac:dyDescent="0.25">
      <c r="D34" t="str">
        <f>IF(A34="","",COUNTIFS(Guests!$G$2:$G$501,A34,Guests!$B$2:$B$501,"&lt;&gt;No"))</f>
        <v/>
      </c>
      <c r="E34" t="str">
        <f>IF(A34="","",C34-D34)</f>
        <v/>
      </c>
      <c r="F34" t="str">
        <f>IF(A34="","",IF(D34&gt;C34,"Over capacity",IF(D34=C34,"Full","")))</f>
        <v/>
      </c>
    </row>
    <row r="35" spans="4:6" x14ac:dyDescent="0.25">
      <c r="D35" t="str">
        <f>IF(A35="","",COUNTIFS(Guests!$G$2:$G$501,A35,Guests!$B$2:$B$501,"&lt;&gt;No"))</f>
        <v/>
      </c>
      <c r="E35" t="str">
        <f>IF(A35="","",C35-D35)</f>
        <v/>
      </c>
      <c r="F35" t="str">
        <f>IF(A35="","",IF(D35&gt;C35,"Over capacity",IF(D35=C35,"Full","")))</f>
        <v/>
      </c>
    </row>
    <row r="36" spans="4:6" x14ac:dyDescent="0.25">
      <c r="D36" t="str">
        <f>IF(A36="","",COUNTIFS(Guests!$G$2:$G$501,A36,Guests!$B$2:$B$501,"&lt;&gt;No"))</f>
        <v/>
      </c>
      <c r="E36" t="str">
        <f>IF(A36="","",C36-D36)</f>
        <v/>
      </c>
      <c r="F36" t="str">
        <f>IF(A36="","",IF(D36&gt;C36,"Over capacity",IF(D36=C36,"Full","")))</f>
        <v/>
      </c>
    </row>
    <row r="37" spans="4:6" x14ac:dyDescent="0.25">
      <c r="D37" t="str">
        <f>IF(A37="","",COUNTIFS(Guests!$G$2:$G$501,A37,Guests!$B$2:$B$501,"&lt;&gt;No"))</f>
        <v/>
      </c>
      <c r="E37" t="str">
        <f>IF(A37="","",C37-D37)</f>
        <v/>
      </c>
      <c r="F37" t="str">
        <f>IF(A37="","",IF(D37&gt;C37,"Over capacity",IF(D37=C37,"Full","")))</f>
        <v/>
      </c>
    </row>
    <row r="38" spans="4:6" x14ac:dyDescent="0.25">
      <c r="D38" t="str">
        <f>IF(A38="","",COUNTIFS(Guests!$G$2:$G$501,A38,Guests!$B$2:$B$501,"&lt;&gt;No"))</f>
        <v/>
      </c>
      <c r="E38" t="str">
        <f>IF(A38="","",C38-D38)</f>
        <v/>
      </c>
      <c r="F38" t="str">
        <f>IF(A38="","",IF(D38&gt;C38,"Over capacity",IF(D38=C38,"Full","")))</f>
        <v/>
      </c>
    </row>
    <row r="39" spans="4:6" x14ac:dyDescent="0.25">
      <c r="D39" t="str">
        <f>IF(A39="","",COUNTIFS(Guests!$G$2:$G$501,A39,Guests!$B$2:$B$501,"&lt;&gt;No"))</f>
        <v/>
      </c>
      <c r="E39" t="str">
        <f>IF(A39="","",C39-D39)</f>
        <v/>
      </c>
      <c r="F39" t="str">
        <f>IF(A39="","",IF(D39&gt;C39,"Over capacity",IF(D39=C39,"Full","")))</f>
        <v/>
      </c>
    </row>
    <row r="40" spans="4:6" x14ac:dyDescent="0.25">
      <c r="D40" t="str">
        <f>IF(A40="","",COUNTIFS(Guests!$G$2:$G$501,A40,Guests!$B$2:$B$501,"&lt;&gt;No"))</f>
        <v/>
      </c>
      <c r="E40" t="str">
        <f>IF(A40="","",C40-D40)</f>
        <v/>
      </c>
      <c r="F40" t="str">
        <f>IF(A40="","",IF(D40&gt;C40,"Over capacity",IF(D40=C40,"Full","")))</f>
        <v/>
      </c>
    </row>
    <row r="41" spans="4:6" x14ac:dyDescent="0.25">
      <c r="D41" t="str">
        <f>IF(A41="","",COUNTIFS(Guests!$G$2:$G$501,A41,Guests!$B$2:$B$501,"&lt;&gt;No"))</f>
        <v/>
      </c>
      <c r="E41" t="str">
        <f>IF(A41="","",C41-D41)</f>
        <v/>
      </c>
      <c r="F41" t="str">
        <f>IF(A41="","",IF(D41&gt;C41,"Over capacity",IF(D41=C41,"Full","")))</f>
        <v/>
      </c>
    </row>
    <row r="42" spans="4:6" x14ac:dyDescent="0.25">
      <c r="D42" t="str">
        <f>IF(A42="","",COUNTIFS(Guests!$G$2:$G$501,A42,Guests!$B$2:$B$501,"&lt;&gt;No"))</f>
        <v/>
      </c>
      <c r="E42" t="str">
        <f>IF(A42="","",C42-D42)</f>
        <v/>
      </c>
      <c r="F42" t="str">
        <f>IF(A42="","",IF(D42&gt;C42,"Over capacity",IF(D42=C42,"Full","")))</f>
        <v/>
      </c>
    </row>
    <row r="43" spans="4:6" x14ac:dyDescent="0.25">
      <c r="D43" t="str">
        <f>IF(A43="","",COUNTIFS(Guests!$G$2:$G$501,A43,Guests!$B$2:$B$501,"&lt;&gt;No"))</f>
        <v/>
      </c>
      <c r="E43" t="str">
        <f>IF(A43="","",C43-D43)</f>
        <v/>
      </c>
      <c r="F43" t="str">
        <f>IF(A43="","",IF(D43&gt;C43,"Over capacity",IF(D43=C43,"Full","")))</f>
        <v/>
      </c>
    </row>
    <row r="44" spans="4:6" x14ac:dyDescent="0.25">
      <c r="D44" t="str">
        <f>IF(A44="","",COUNTIFS(Guests!$G$2:$G$501,A44,Guests!$B$2:$B$501,"&lt;&gt;No"))</f>
        <v/>
      </c>
      <c r="E44" t="str">
        <f>IF(A44="","",C44-D44)</f>
        <v/>
      </c>
      <c r="F44" t="str">
        <f>IF(A44="","",IF(D44&gt;C44,"Over capacity",IF(D44=C44,"Full","")))</f>
        <v/>
      </c>
    </row>
    <row r="45" spans="4:6" x14ac:dyDescent="0.25">
      <c r="D45" t="str">
        <f>IF(A45="","",COUNTIFS(Guests!$G$2:$G$501,A45,Guests!$B$2:$B$501,"&lt;&gt;No"))</f>
        <v/>
      </c>
      <c r="E45" t="str">
        <f>IF(A45="","",C45-D45)</f>
        <v/>
      </c>
      <c r="F45" t="str">
        <f>IF(A45="","",IF(D45&gt;C45,"Over capacity",IF(D45=C45,"Full","")))</f>
        <v/>
      </c>
    </row>
    <row r="46" spans="4:6" x14ac:dyDescent="0.25">
      <c r="D46" t="str">
        <f>IF(A46="","",COUNTIFS(Guests!$G$2:$G$501,A46,Guests!$B$2:$B$501,"&lt;&gt;No"))</f>
        <v/>
      </c>
      <c r="E46" t="str">
        <f>IF(A46="","",C46-D46)</f>
        <v/>
      </c>
      <c r="F46" t="str">
        <f>IF(A46="","",IF(D46&gt;C46,"Over capacity",IF(D46=C46,"Full","")))</f>
        <v/>
      </c>
    </row>
    <row r="47" spans="4:6" x14ac:dyDescent="0.25">
      <c r="D47" t="str">
        <f>IF(A47="","",COUNTIFS(Guests!$G$2:$G$501,A47,Guests!$B$2:$B$501,"&lt;&gt;No"))</f>
        <v/>
      </c>
      <c r="E47" t="str">
        <f>IF(A47="","",C47-D47)</f>
        <v/>
      </c>
      <c r="F47" t="str">
        <f>IF(A47="","",IF(D47&gt;C47,"Over capacity",IF(D47=C47,"Full","")))</f>
        <v/>
      </c>
    </row>
    <row r="48" spans="4:6" x14ac:dyDescent="0.25">
      <c r="D48" t="str">
        <f>IF(A48="","",COUNTIFS(Guests!$G$2:$G$501,A48,Guests!$B$2:$B$501,"&lt;&gt;No"))</f>
        <v/>
      </c>
      <c r="E48" t="str">
        <f>IF(A48="","",C48-D48)</f>
        <v/>
      </c>
      <c r="F48" t="str">
        <f>IF(A48="","",IF(D48&gt;C48,"Over capacity",IF(D48=C48,"Full","")))</f>
        <v/>
      </c>
    </row>
    <row r="49" spans="4:6" x14ac:dyDescent="0.25">
      <c r="D49" t="str">
        <f>IF(A49="","",COUNTIFS(Guests!$G$2:$G$501,A49,Guests!$B$2:$B$501,"&lt;&gt;No"))</f>
        <v/>
      </c>
      <c r="E49" t="str">
        <f>IF(A49="","",C49-D49)</f>
        <v/>
      </c>
      <c r="F49" t="str">
        <f>IF(A49="","",IF(D49&gt;C49,"Over capacity",IF(D49=C49,"Full","")))</f>
        <v/>
      </c>
    </row>
    <row r="50" spans="4:6" x14ac:dyDescent="0.25">
      <c r="D50" t="str">
        <f>IF(A50="","",COUNTIFS(Guests!$G$2:$G$501,A50,Guests!$B$2:$B$501,"&lt;&gt;No"))</f>
        <v/>
      </c>
      <c r="E50" t="str">
        <f>IF(A50="","",C50-D50)</f>
        <v/>
      </c>
      <c r="F50" t="str">
        <f>IF(A50="","",IF(D50&gt;C50,"Over capacity",IF(D50=C50,"Full","")))</f>
        <v/>
      </c>
    </row>
    <row r="51" spans="4:6" x14ac:dyDescent="0.25">
      <c r="D51" t="str">
        <f>IF(A51="","",COUNTIFS(Guests!$G$2:$G$501,A51,Guests!$B$2:$B$501,"&lt;&gt;No"))</f>
        <v/>
      </c>
      <c r="E51" t="str">
        <f>IF(A51="","",C51-D51)</f>
        <v/>
      </c>
      <c r="F51" t="str">
        <f>IF(A51="","",IF(D51&gt;C51,"Over capacity",IF(D51=C51,"Full","")))</f>
        <v/>
      </c>
    </row>
    <row r="52" spans="4:6" x14ac:dyDescent="0.25">
      <c r="D52" t="str">
        <f>IF(A52="","",COUNTIFS(Guests!$G$2:$G$501,A52,Guests!$B$2:$B$501,"&lt;&gt;No"))</f>
        <v/>
      </c>
      <c r="E52" t="str">
        <f>IF(A52="","",C52-D52)</f>
        <v/>
      </c>
      <c r="F52" t="str">
        <f>IF(A52="","",IF(D52&gt;C52,"Over capacity",IF(D52=C52,"Full","")))</f>
        <v/>
      </c>
    </row>
    <row r="53" spans="4:6" x14ac:dyDescent="0.25">
      <c r="D53" t="str">
        <f>IF(A53="","",COUNTIFS(Guests!$G$2:$G$501,A53,Guests!$B$2:$B$501,"&lt;&gt;No"))</f>
        <v/>
      </c>
      <c r="E53" t="str">
        <f>IF(A53="","",C53-D53)</f>
        <v/>
      </c>
      <c r="F53" t="str">
        <f>IF(A53="","",IF(D53&gt;C53,"Over capacity",IF(D53=C53,"Full","")))</f>
        <v/>
      </c>
    </row>
    <row r="54" spans="4:6" x14ac:dyDescent="0.25">
      <c r="D54" t="str">
        <f>IF(A54="","",COUNTIFS(Guests!$G$2:$G$501,A54,Guests!$B$2:$B$501,"&lt;&gt;No"))</f>
        <v/>
      </c>
      <c r="E54" t="str">
        <f>IF(A54="","",C54-D54)</f>
        <v/>
      </c>
      <c r="F54" t="str">
        <f>IF(A54="","",IF(D54&gt;C54,"Over capacity",IF(D54=C54,"Full","")))</f>
        <v/>
      </c>
    </row>
    <row r="55" spans="4:6" x14ac:dyDescent="0.25">
      <c r="D55" t="str">
        <f>IF(A55="","",COUNTIFS(Guests!$G$2:$G$501,A55,Guests!$B$2:$B$501,"&lt;&gt;No"))</f>
        <v/>
      </c>
      <c r="E55" t="str">
        <f>IF(A55="","",C55-D55)</f>
        <v/>
      </c>
      <c r="F55" t="str">
        <f>IF(A55="","",IF(D55&gt;C55,"Over capacity",IF(D55=C55,"Full","")))</f>
        <v/>
      </c>
    </row>
    <row r="56" spans="4:6" x14ac:dyDescent="0.25">
      <c r="D56" t="str">
        <f>IF(A56="","",COUNTIFS(Guests!$G$2:$G$501,A56,Guests!$B$2:$B$501,"&lt;&gt;No"))</f>
        <v/>
      </c>
      <c r="E56" t="str">
        <f>IF(A56="","",C56-D56)</f>
        <v/>
      </c>
      <c r="F56" t="str">
        <f>IF(A56="","",IF(D56&gt;C56,"Over capacity",IF(D56=C56,"Full","")))</f>
        <v/>
      </c>
    </row>
    <row r="57" spans="4:6" x14ac:dyDescent="0.25">
      <c r="D57" t="str">
        <f>IF(A57="","",COUNTIFS(Guests!$G$2:$G$501,A57,Guests!$B$2:$B$501,"&lt;&gt;No"))</f>
        <v/>
      </c>
      <c r="E57" t="str">
        <f>IF(A57="","",C57-D57)</f>
        <v/>
      </c>
      <c r="F57" t="str">
        <f>IF(A57="","",IF(D57&gt;C57,"Over capacity",IF(D57=C57,"Full","")))</f>
        <v/>
      </c>
    </row>
    <row r="58" spans="4:6" x14ac:dyDescent="0.25">
      <c r="D58" t="str">
        <f>IF(A58="","",COUNTIFS(Guests!$G$2:$G$501,A58,Guests!$B$2:$B$501,"&lt;&gt;No"))</f>
        <v/>
      </c>
      <c r="E58" t="str">
        <f>IF(A58="","",C58-D58)</f>
        <v/>
      </c>
      <c r="F58" t="str">
        <f>IF(A58="","",IF(D58&gt;C58,"Over capacity",IF(D58=C58,"Full","")))</f>
        <v/>
      </c>
    </row>
    <row r="59" spans="4:6" x14ac:dyDescent="0.25">
      <c r="D59" t="str">
        <f>IF(A59="","",COUNTIFS(Guests!$G$2:$G$501,A59,Guests!$B$2:$B$501,"&lt;&gt;No"))</f>
        <v/>
      </c>
      <c r="E59" t="str">
        <f>IF(A59="","",C59-D59)</f>
        <v/>
      </c>
      <c r="F59" t="str">
        <f>IF(A59="","",IF(D59&gt;C59,"Over capacity",IF(D59=C59,"Full","")))</f>
        <v/>
      </c>
    </row>
    <row r="60" spans="4:6" x14ac:dyDescent="0.25">
      <c r="D60" t="str">
        <f>IF(A60="","",COUNTIFS(Guests!$G$2:$G$501,A60,Guests!$B$2:$B$501,"&lt;&gt;No"))</f>
        <v/>
      </c>
      <c r="E60" t="str">
        <f>IF(A60="","",C60-D60)</f>
        <v/>
      </c>
      <c r="F60" t="str">
        <f>IF(A60="","",IF(D60&gt;C60,"Over capacity",IF(D60=C60,"Full","")))</f>
        <v/>
      </c>
    </row>
    <row r="61" spans="4:6" x14ac:dyDescent="0.25">
      <c r="D61" t="str">
        <f>IF(A61="","",COUNTIFS(Guests!$G$2:$G$501,A61,Guests!$B$2:$B$501,"&lt;&gt;No"))</f>
        <v/>
      </c>
      <c r="E61" t="str">
        <f>IF(A61="","",C61-D61)</f>
        <v/>
      </c>
      <c r="F61" t="str">
        <f>IF(A61="","",IF(D61&gt;C61,"Over capacity",IF(D61=C61,"Full","")))</f>
        <v/>
      </c>
    </row>
  </sheetData>
  <conditionalFormatting sqref="A2:F61">
    <cfRule type="expression" dxfId="1" priority="1">
      <formula>AND($A2&lt;&gt;"",$D2&gt;$C2)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3" width="12" customWidth="1"/>
  </cols>
  <sheetData>
    <row r="1" ht="22" customHeight="1" spans="1:4" x14ac:dyDescent="0.25">
      <c r="A1" s="1" t="s">
        <v>63</v>
      </c>
      <c r="B1" s="1" t="s">
        <v>64</v>
      </c>
      <c r="C1" s="1" t="s">
        <v>65</v>
      </c>
      <c r="D1" s="1" t="s">
        <v>50</v>
      </c>
    </row>
    <row r="2" spans="1:4" x14ac:dyDescent="0.25">
      <c r="A2" t="s">
        <v>66</v>
      </c>
      <c r="B2" t="s">
        <v>24</v>
      </c>
      <c r="C2" t="s">
        <v>67</v>
      </c>
      <c r="D2">
        <f>IF(B2="","",COUNTIFS(Guests!$F$2:$F$501,B2,Guests!$B$2:$B$501,"&lt;&gt;No"))</f>
        <v>2</v>
      </c>
    </row>
    <row r="3" spans="1:4" x14ac:dyDescent="0.25">
      <c r="A3" t="s">
        <v>68</v>
      </c>
      <c r="B3" t="s">
        <v>19</v>
      </c>
      <c r="C3" t="s">
        <v>67</v>
      </c>
      <c r="D3">
        <f>IF(B3="","",COUNTIFS(Guests!$F$2:$F$501,B3,Guests!$B$2:$B$501,"&lt;&gt;No"))</f>
        <v>2</v>
      </c>
    </row>
    <row r="4" spans="1:4" x14ac:dyDescent="0.25">
      <c r="A4" t="s">
        <v>69</v>
      </c>
      <c r="B4" t="s">
        <v>15</v>
      </c>
      <c r="C4" t="s">
        <v>67</v>
      </c>
      <c r="D4">
        <f>IF(B4="","",COUNTIFS(Guests!$F$2:$F$501,B4,Guests!$B$2:$B$501,"&lt;&gt;No"))</f>
        <v>1</v>
      </c>
    </row>
    <row r="5" spans="1:4" x14ac:dyDescent="0.25">
      <c r="A5" t="s">
        <v>70</v>
      </c>
      <c r="B5" t="s">
        <v>33</v>
      </c>
      <c r="C5" t="s">
        <v>67</v>
      </c>
      <c r="D5">
        <f>IF(B5="","",COUNTIFS(Guests!$F$2:$F$501,B5,Guests!$B$2:$B$501,"&lt;&gt;No"))</f>
        <v>1</v>
      </c>
    </row>
    <row r="6" spans="1:4" x14ac:dyDescent="0.25">
      <c r="A6" t="s">
        <v>71</v>
      </c>
      <c r="B6" t="s">
        <v>40</v>
      </c>
      <c r="C6" t="s">
        <v>40</v>
      </c>
      <c r="D6">
        <f>IF(B6="","",COUNTIFS(Guests!$F$2:$F$501,B6,Guests!$B$2:$B$501,"&lt;&gt;No"))</f>
        <v>1</v>
      </c>
    </row>
    <row r="7" spans="4:4" x14ac:dyDescent="0.25">
      <c r="D7" t="str">
        <f>IF(B7="","",COUNTIFS(Guests!$F$2:$F$501,B7,Guests!$B$2:$B$501,"&lt;&gt;No"))</f>
        <v/>
      </c>
    </row>
    <row r="8" spans="4:4" x14ac:dyDescent="0.25">
      <c r="D8" t="str">
        <f>IF(B8="","",COUNTIFS(Guests!$F$2:$F$501,B8,Guests!$B$2:$B$501,"&lt;&gt;No"))</f>
        <v/>
      </c>
    </row>
    <row r="9" spans="4:4" x14ac:dyDescent="0.25">
      <c r="D9" t="str">
        <f>IF(B9="","",COUNTIFS(Guests!$F$2:$F$501,B9,Guests!$B$2:$B$501,"&lt;&gt;No"))</f>
        <v/>
      </c>
    </row>
    <row r="11" spans="1:1" x14ac:dyDescent="0.25">
      <c r="A11" s="5" t="s">
        <v>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10" width="10" customWidth="1"/>
    <col min="11" max="18" width="12" customWidth="1"/>
  </cols>
  <sheetData>
    <row r="1" ht="32" customHeight="1" spans="1:19" s="6" customFormat="1" x14ac:dyDescent="0.25">
      <c r="A1" s="7" t="s">
        <v>6</v>
      </c>
      <c r="B1" s="7" t="str">
        <f>IF(Menu!B2="","",Menu!B2)</f>
        <v>Chicken</v>
      </c>
      <c r="C1" s="7" t="str">
        <f>IF(Menu!B3="","",Menu!B3)</f>
        <v>Beef</v>
      </c>
      <c r="D1" s="7" t="str">
        <f>IF(Menu!B4="","",Menu!B4)</f>
        <v>Fish</v>
      </c>
      <c r="E1" s="7" t="str">
        <f>IF(Menu!B5="","",Menu!B5)</f>
        <v>Veg</v>
      </c>
      <c r="F1" s="7" t="str">
        <f>IF(Menu!B6="","",Menu!B6)</f>
        <v>Kids</v>
      </c>
      <c r="G1" s="7" t="str">
        <f>IF(Menu!B7="","",Menu!B7)</f>
        <v/>
      </c>
      <c r="H1" s="7" t="str">
        <f>IF(Menu!B8="","",Menu!B8)</f>
        <v/>
      </c>
      <c r="I1" s="7" t="str">
        <f>IF(Menu!B9="","",Menu!B9)</f>
        <v/>
      </c>
      <c r="J1" s="7" t="s">
        <v>73</v>
      </c>
      <c r="K1" s="7" t="s">
        <v>38</v>
      </c>
      <c r="L1" s="7" t="s">
        <v>23</v>
      </c>
      <c r="M1" s="7" t="s">
        <v>74</v>
      </c>
      <c r="N1" s="7" t="s">
        <v>75</v>
      </c>
      <c r="O1" s="7" t="s">
        <v>32</v>
      </c>
      <c r="P1" s="7" t="s">
        <v>76</v>
      </c>
      <c r="Q1" s="7" t="s">
        <v>77</v>
      </c>
      <c r="R1" s="7" t="s">
        <v>78</v>
      </c>
      <c r="S1" s="7" t="s">
        <v>50</v>
      </c>
    </row>
    <row r="2" spans="1:19" x14ac:dyDescent="0.25">
      <c r="A2" s="3" t="str">
        <f>IF(Tables!A2="","",Tables!A2)</f>
        <v>Head Table</v>
      </c>
      <c r="B2">
        <f>IF(OR($A2="",B$1=""),"",COUNTIFS(Guests!$G$2:$G$501,$A2,Guests!$F$2:$F$501,B$1,Guests!$B$2:$B$501,"&lt;&gt;No"))</f>
        <v>0</v>
      </c>
      <c r="C2">
        <f>IF(OR($A2="",C$1=""),"",COUNTIFS(Guests!$G$2:$G$501,$A2,Guests!$F$2:$F$501,C$1,Guests!$B$2:$B$501,"&lt;&gt;No"))</f>
        <v>1</v>
      </c>
      <c r="D2">
        <f>IF(OR($A2="",D$1=""),"",COUNTIFS(Guests!$G$2:$G$501,$A2,Guests!$F$2:$F$501,D$1,Guests!$B$2:$B$501,"&lt;&gt;No"))</f>
        <v>1</v>
      </c>
      <c r="E2">
        <f>IF(OR($A2="",E$1=""),"",COUNTIFS(Guests!$G$2:$G$501,$A2,Guests!$F$2:$F$501,E$1,Guests!$B$2:$B$501,"&lt;&gt;No"))</f>
        <v>0</v>
      </c>
      <c r="F2">
        <f>IF(OR($A2="",F$1=""),"",COUNTIFS(Guests!$G$2:$G$501,$A2,Guests!$F$2:$F$501,F$1,Guests!$B$2:$B$501,"&lt;&gt;No"))</f>
        <v>0</v>
      </c>
      <c r="G2" t="str">
        <f>IF(OR($A2="",G$1=""),"",COUNTIFS(Guests!$G$2:$G$501,$A2,Guests!$F$2:$F$501,G$1,Guests!$B$2:$B$501,"&lt;&gt;No"))</f>
        <v/>
      </c>
      <c r="H2" t="str">
        <f>IF(OR($A2="",H$1=""),"",COUNTIFS(Guests!$G$2:$G$501,$A2,Guests!$F$2:$F$501,H$1,Guests!$B$2:$B$501,"&lt;&gt;No"))</f>
        <v/>
      </c>
      <c r="I2" t="str">
        <f>IF(OR($A2="",I$1=""),"",COUNTIFS(Guests!$G$2:$G$501,$A2,Guests!$F$2:$F$501,I$1,Guests!$B$2:$B$501,"&lt;&gt;No"))</f>
        <v/>
      </c>
      <c r="J2">
        <f>IF($A2="","",COUNTIFS(Guests!$G$2:$G$501,$A2,Guests!$F$2:$F$501,"",Guests!$B$2:$B$501,"&lt;&gt;No"))</f>
        <v>0</v>
      </c>
      <c r="K2">
        <f>IF($A2="","",COUNTIFS(Guests!$G$2:$G$501,$A2,Guests!$E$2:$E$501,"*Nut Allergy*",Guests!$B$2:$B$501,"&lt;&gt;No"))</f>
        <v>0</v>
      </c>
      <c r="L2">
        <f>IF($A2="","",COUNTIFS(Guests!$G$2:$G$501,$A2,Guests!$E$2:$E$501,"*Gluten Free*",Guests!$B$2:$B$501,"&lt;&gt;No"))</f>
        <v>0</v>
      </c>
      <c r="M2">
        <f>IF($A2="","",COUNTIFS(Guests!$G$2:$G$501,$A2,Guests!$E$2:$E$501,"*Dairy Free*",Guests!$B$2:$B$501,"&lt;&gt;No"))</f>
        <v>0</v>
      </c>
      <c r="N2">
        <f>IF($A2="","",COUNTIFS(Guests!$G$2:$G$501,$A2,Guests!$E$2:$E$501,"*Vegan*",Guests!$B$2:$B$501,"&lt;&gt;No"))</f>
        <v>0</v>
      </c>
      <c r="O2">
        <f>IF($A2="","",COUNTIFS(Guests!$G$2:$G$501,$A2,Guests!$E$2:$E$501,"*Vegetarian*",Guests!$B$2:$B$501,"&lt;&gt;No"))</f>
        <v>0</v>
      </c>
      <c r="P2">
        <f>IF($A2="","",COUNTIFS(Guests!$G$2:$G$501,$A2,Guests!$E$2:$E$501,"*Pescatarian*",Guests!$B$2:$B$501,"&lt;&gt;No"))</f>
        <v>0</v>
      </c>
      <c r="Q2">
        <f>IF($A2="","",COUNTIFS(Guests!$G$2:$G$501,$A2,Guests!$E$2:$E$501,"*Halal*",Guests!$B$2:$B$501,"&lt;&gt;No"))</f>
        <v>0</v>
      </c>
      <c r="R2">
        <f>IF($A2="","",COUNTIFS(Guests!$G$2:$G$501,$A2,Guests!$E$2:$E$501,"*Kosher*",Guests!$B$2:$B$501,"&lt;&gt;No"))</f>
        <v>0</v>
      </c>
      <c r="S2">
        <f>IF($A2="","",COUNTIFS(Guests!$G$2:$G$501,$A2,Guests!$B$2:$B$501,"&lt;&gt;No"))</f>
        <v>2</v>
      </c>
    </row>
    <row r="3" spans="1:19" x14ac:dyDescent="0.25">
      <c r="A3" s="3" t="str">
        <f>IF(Tables!A3="","",Tables!A3)</f>
        <v>Family A</v>
      </c>
      <c r="B3">
        <f>IF(OR($A3="",B$1=""),"",COUNTIFS(Guests!$G$2:$G$501,$A3,Guests!$F$2:$F$501,B$1,Guests!$B$2:$B$501,"&lt;&gt;No"))</f>
        <v>1</v>
      </c>
      <c r="C3">
        <f>IF(OR($A3="",C$1=""),"",COUNTIFS(Guests!$G$2:$G$501,$A3,Guests!$F$2:$F$501,C$1,Guests!$B$2:$B$501,"&lt;&gt;No"))</f>
        <v>1</v>
      </c>
      <c r="D3">
        <f>IF(OR($A3="",D$1=""),"",COUNTIFS(Guests!$G$2:$G$501,$A3,Guests!$F$2:$F$501,D$1,Guests!$B$2:$B$501,"&lt;&gt;No"))</f>
        <v>0</v>
      </c>
      <c r="E3">
        <f>IF(OR($A3="",E$1=""),"",COUNTIFS(Guests!$G$2:$G$501,$A3,Guests!$F$2:$F$501,E$1,Guests!$B$2:$B$501,"&lt;&gt;No"))</f>
        <v>0</v>
      </c>
      <c r="F3">
        <f>IF(OR($A3="",F$1=""),"",COUNTIFS(Guests!$G$2:$G$501,$A3,Guests!$F$2:$F$501,F$1,Guests!$B$2:$B$501,"&lt;&gt;No"))</f>
        <v>0</v>
      </c>
      <c r="G3" t="str">
        <f>IF(OR($A3="",G$1=""),"",COUNTIFS(Guests!$G$2:$G$501,$A3,Guests!$F$2:$F$501,G$1,Guests!$B$2:$B$501,"&lt;&gt;No"))</f>
        <v/>
      </c>
      <c r="H3" t="str">
        <f>IF(OR($A3="",H$1=""),"",COUNTIFS(Guests!$G$2:$G$501,$A3,Guests!$F$2:$F$501,H$1,Guests!$B$2:$B$501,"&lt;&gt;No"))</f>
        <v/>
      </c>
      <c r="I3" t="str">
        <f>IF(OR($A3="",I$1=""),"",COUNTIFS(Guests!$G$2:$G$501,$A3,Guests!$F$2:$F$501,I$1,Guests!$B$2:$B$501,"&lt;&gt;No"))</f>
        <v/>
      </c>
      <c r="J3">
        <f>IF($A3="","",COUNTIFS(Guests!$G$2:$G$501,$A3,Guests!$F$2:$F$501,"",Guests!$B$2:$B$501,"&lt;&gt;No"))</f>
        <v>0</v>
      </c>
      <c r="K3">
        <f>IF($A3="","",COUNTIFS(Guests!$G$2:$G$501,$A3,Guests!$E$2:$E$501,"*Nut Allergy*",Guests!$B$2:$B$501,"&lt;&gt;No"))</f>
        <v>0</v>
      </c>
      <c r="L3">
        <f>IF($A3="","",COUNTIFS(Guests!$G$2:$G$501,$A3,Guests!$E$2:$E$501,"*Gluten Free*",Guests!$B$2:$B$501,"&lt;&gt;No"))</f>
        <v>1</v>
      </c>
      <c r="M3">
        <f>IF($A3="","",COUNTIFS(Guests!$G$2:$G$501,$A3,Guests!$E$2:$E$501,"*Dairy Free*",Guests!$B$2:$B$501,"&lt;&gt;No"))</f>
        <v>0</v>
      </c>
      <c r="N3">
        <f>IF($A3="","",COUNTIFS(Guests!$G$2:$G$501,$A3,Guests!$E$2:$E$501,"*Vegan*",Guests!$B$2:$B$501,"&lt;&gt;No"))</f>
        <v>0</v>
      </c>
      <c r="O3">
        <f>IF($A3="","",COUNTIFS(Guests!$G$2:$G$501,$A3,Guests!$E$2:$E$501,"*Vegetarian*",Guests!$B$2:$B$501,"&lt;&gt;No"))</f>
        <v>0</v>
      </c>
      <c r="P3">
        <f>IF($A3="","",COUNTIFS(Guests!$G$2:$G$501,$A3,Guests!$E$2:$E$501,"*Pescatarian*",Guests!$B$2:$B$501,"&lt;&gt;No"))</f>
        <v>0</v>
      </c>
      <c r="Q3">
        <f>IF($A3="","",COUNTIFS(Guests!$G$2:$G$501,$A3,Guests!$E$2:$E$501,"*Halal*",Guests!$B$2:$B$501,"&lt;&gt;No"))</f>
        <v>0</v>
      </c>
      <c r="R3">
        <f>IF($A3="","",COUNTIFS(Guests!$G$2:$G$501,$A3,Guests!$E$2:$E$501,"*Kosher*",Guests!$B$2:$B$501,"&lt;&gt;No"))</f>
        <v>0</v>
      </c>
      <c r="S3">
        <f>IF($A3="","",COUNTIFS(Guests!$G$2:$G$501,$A3,Guests!$B$2:$B$501,"&lt;&gt;No"))</f>
        <v>2</v>
      </c>
    </row>
    <row r="4" spans="1:19" x14ac:dyDescent="0.25">
      <c r="A4" s="3" t="str">
        <f>IF(Tables!A4="","",Tables!A4)</f>
        <v>Family B</v>
      </c>
      <c r="B4">
        <f>IF(OR($A4="",B$1=""),"",COUNTIFS(Guests!$G$2:$G$501,$A4,Guests!$F$2:$F$501,B$1,Guests!$B$2:$B$501,"&lt;&gt;No"))</f>
        <v>0</v>
      </c>
      <c r="C4">
        <f>IF(OR($A4="",C$1=""),"",COUNTIFS(Guests!$G$2:$G$501,$A4,Guests!$F$2:$F$501,C$1,Guests!$B$2:$B$501,"&lt;&gt;No"))</f>
        <v>0</v>
      </c>
      <c r="D4">
        <f>IF(OR($A4="",D$1=""),"",COUNTIFS(Guests!$G$2:$G$501,$A4,Guests!$F$2:$F$501,D$1,Guests!$B$2:$B$501,"&lt;&gt;No"))</f>
        <v>0</v>
      </c>
      <c r="E4">
        <f>IF(OR($A4="",E$1=""),"",COUNTIFS(Guests!$G$2:$G$501,$A4,Guests!$F$2:$F$501,E$1,Guests!$B$2:$B$501,"&lt;&gt;No"))</f>
        <v>1</v>
      </c>
      <c r="F4">
        <f>IF(OR($A4="",F$1=""),"",COUNTIFS(Guests!$G$2:$G$501,$A4,Guests!$F$2:$F$501,F$1,Guests!$B$2:$B$501,"&lt;&gt;No"))</f>
        <v>0</v>
      </c>
      <c r="G4" t="str">
        <f>IF(OR($A4="",G$1=""),"",COUNTIFS(Guests!$G$2:$G$501,$A4,Guests!$F$2:$F$501,G$1,Guests!$B$2:$B$501,"&lt;&gt;No"))</f>
        <v/>
      </c>
      <c r="H4" t="str">
        <f>IF(OR($A4="",H$1=""),"",COUNTIFS(Guests!$G$2:$G$501,$A4,Guests!$F$2:$F$501,H$1,Guests!$B$2:$B$501,"&lt;&gt;No"))</f>
        <v/>
      </c>
      <c r="I4" t="str">
        <f>IF(OR($A4="",I$1=""),"",COUNTIFS(Guests!$G$2:$G$501,$A4,Guests!$F$2:$F$501,I$1,Guests!$B$2:$B$501,"&lt;&gt;No"))</f>
        <v/>
      </c>
      <c r="J4">
        <f>IF($A4="","",COUNTIFS(Guests!$G$2:$G$501,$A4,Guests!$F$2:$F$501,"",Guests!$B$2:$B$501,"&lt;&gt;No"))</f>
        <v>0</v>
      </c>
      <c r="K4">
        <f>IF($A4="","",COUNTIFS(Guests!$G$2:$G$501,$A4,Guests!$E$2:$E$501,"*Nut Allergy*",Guests!$B$2:$B$501,"&lt;&gt;No"))</f>
        <v>0</v>
      </c>
      <c r="L4">
        <f>IF($A4="","",COUNTIFS(Guests!$G$2:$G$501,$A4,Guests!$E$2:$E$501,"*Gluten Free*",Guests!$B$2:$B$501,"&lt;&gt;No"))</f>
        <v>0</v>
      </c>
      <c r="M4">
        <f>IF($A4="","",COUNTIFS(Guests!$G$2:$G$501,$A4,Guests!$E$2:$E$501,"*Dairy Free*",Guests!$B$2:$B$501,"&lt;&gt;No"))</f>
        <v>0</v>
      </c>
      <c r="N4">
        <f>IF($A4="","",COUNTIFS(Guests!$G$2:$G$501,$A4,Guests!$E$2:$E$501,"*Vegan*",Guests!$B$2:$B$501,"&lt;&gt;No"))</f>
        <v>0</v>
      </c>
      <c r="O4">
        <f>IF($A4="","",COUNTIFS(Guests!$G$2:$G$501,$A4,Guests!$E$2:$E$501,"*Vegetarian*",Guests!$B$2:$B$501,"&lt;&gt;No"))</f>
        <v>1</v>
      </c>
      <c r="P4">
        <f>IF($A4="","",COUNTIFS(Guests!$G$2:$G$501,$A4,Guests!$E$2:$E$501,"*Pescatarian*",Guests!$B$2:$B$501,"&lt;&gt;No"))</f>
        <v>0</v>
      </c>
      <c r="Q4">
        <f>IF($A4="","",COUNTIFS(Guests!$G$2:$G$501,$A4,Guests!$E$2:$E$501,"*Halal*",Guests!$B$2:$B$501,"&lt;&gt;No"))</f>
        <v>0</v>
      </c>
      <c r="R4">
        <f>IF($A4="","",COUNTIFS(Guests!$G$2:$G$501,$A4,Guests!$E$2:$E$501,"*Kosher*",Guests!$B$2:$B$501,"&lt;&gt;No"))</f>
        <v>0</v>
      </c>
      <c r="S4">
        <f>IF($A4="","",COUNTIFS(Guests!$G$2:$G$501,$A4,Guests!$B$2:$B$501,"&lt;&gt;No"))</f>
        <v>1</v>
      </c>
    </row>
    <row r="5" spans="1:19" x14ac:dyDescent="0.25">
      <c r="A5" s="3">
        <f>IF(Tables!A5="","",Tables!A5)</f>
        <v>1</v>
      </c>
      <c r="B5">
        <f>IF(OR($A5="",B$1=""),"",COUNTIFS(Guests!$G$2:$G$501,$A5,Guests!$F$2:$F$501,B$1,Guests!$B$2:$B$501,"&lt;&gt;No"))</f>
        <v>1</v>
      </c>
      <c r="C5">
        <f>IF(OR($A5="",C$1=""),"",COUNTIFS(Guests!$G$2:$G$501,$A5,Guests!$F$2:$F$501,C$1,Guests!$B$2:$B$501,"&lt;&gt;No"))</f>
        <v>0</v>
      </c>
      <c r="D5">
        <f>IF(OR($A5="",D$1=""),"",COUNTIFS(Guests!$G$2:$G$501,$A5,Guests!$F$2:$F$501,D$1,Guests!$B$2:$B$501,"&lt;&gt;No"))</f>
        <v>0</v>
      </c>
      <c r="E5">
        <f>IF(OR($A5="",E$1=""),"",COUNTIFS(Guests!$G$2:$G$501,$A5,Guests!$F$2:$F$501,E$1,Guests!$B$2:$B$501,"&lt;&gt;No"))</f>
        <v>0</v>
      </c>
      <c r="F5">
        <f>IF(OR($A5="",F$1=""),"",COUNTIFS(Guests!$G$2:$G$501,$A5,Guests!$F$2:$F$501,F$1,Guests!$B$2:$B$501,"&lt;&gt;No"))</f>
        <v>1</v>
      </c>
      <c r="G5" t="str">
        <f>IF(OR($A5="",G$1=""),"",COUNTIFS(Guests!$G$2:$G$501,$A5,Guests!$F$2:$F$501,G$1,Guests!$B$2:$B$501,"&lt;&gt;No"))</f>
        <v/>
      </c>
      <c r="H5" t="str">
        <f>IF(OR($A5="",H$1=""),"",COUNTIFS(Guests!$G$2:$G$501,$A5,Guests!$F$2:$F$501,H$1,Guests!$B$2:$B$501,"&lt;&gt;No"))</f>
        <v/>
      </c>
      <c r="I5" t="str">
        <f>IF(OR($A5="",I$1=""),"",COUNTIFS(Guests!$G$2:$G$501,$A5,Guests!$F$2:$F$501,I$1,Guests!$B$2:$B$501,"&lt;&gt;No"))</f>
        <v/>
      </c>
      <c r="J5">
        <f>IF($A5="","",COUNTIFS(Guests!$G$2:$G$501,$A5,Guests!$F$2:$F$501,"",Guests!$B$2:$B$501,"&lt;&gt;No"))</f>
        <v>0</v>
      </c>
      <c r="K5">
        <f>IF($A5="","",COUNTIFS(Guests!$G$2:$G$501,$A5,Guests!$E$2:$E$501,"*Nut Allergy*",Guests!$B$2:$B$501,"&lt;&gt;No"))</f>
        <v>1</v>
      </c>
      <c r="L5">
        <f>IF($A5="","",COUNTIFS(Guests!$G$2:$G$501,$A5,Guests!$E$2:$E$501,"*Gluten Free*",Guests!$B$2:$B$501,"&lt;&gt;No"))</f>
        <v>0</v>
      </c>
      <c r="M5">
        <f>IF($A5="","",COUNTIFS(Guests!$G$2:$G$501,$A5,Guests!$E$2:$E$501,"*Dairy Free*",Guests!$B$2:$B$501,"&lt;&gt;No"))</f>
        <v>0</v>
      </c>
      <c r="N5">
        <f>IF($A5="","",COUNTIFS(Guests!$G$2:$G$501,$A5,Guests!$E$2:$E$501,"*Vegan*",Guests!$B$2:$B$501,"&lt;&gt;No"))</f>
        <v>0</v>
      </c>
      <c r="O5">
        <f>IF($A5="","",COUNTIFS(Guests!$G$2:$G$501,$A5,Guests!$E$2:$E$501,"*Vegetarian*",Guests!$B$2:$B$501,"&lt;&gt;No"))</f>
        <v>0</v>
      </c>
      <c r="P5">
        <f>IF($A5="","",COUNTIFS(Guests!$G$2:$G$501,$A5,Guests!$E$2:$E$501,"*Pescatarian*",Guests!$B$2:$B$501,"&lt;&gt;No"))</f>
        <v>0</v>
      </c>
      <c r="Q5">
        <f>IF($A5="","",COUNTIFS(Guests!$G$2:$G$501,$A5,Guests!$E$2:$E$501,"*Halal*",Guests!$B$2:$B$501,"&lt;&gt;No"))</f>
        <v>0</v>
      </c>
      <c r="R5">
        <f>IF($A5="","",COUNTIFS(Guests!$G$2:$G$501,$A5,Guests!$E$2:$E$501,"*Kosher*",Guests!$B$2:$B$501,"&lt;&gt;No"))</f>
        <v>0</v>
      </c>
      <c r="S5">
        <f>IF($A5="","",COUNTIFS(Guests!$G$2:$G$501,$A5,Guests!$B$2:$B$501,"&lt;&gt;No"))</f>
        <v>2</v>
      </c>
    </row>
    <row r="6" spans="1:19" x14ac:dyDescent="0.25">
      <c r="A6" s="3">
        <f>IF(Tables!A6="","",Tables!A6)</f>
        <v>2</v>
      </c>
      <c r="B6">
        <f>IF(OR($A6="",B$1=""),"",COUNTIFS(Guests!$G$2:$G$501,$A6,Guests!$F$2:$F$501,B$1,Guests!$B$2:$B$501,"&lt;&gt;No"))</f>
        <v>0</v>
      </c>
      <c r="C6">
        <f>IF(OR($A6="",C$1=""),"",COUNTIFS(Guests!$G$2:$G$501,$A6,Guests!$F$2:$F$501,C$1,Guests!$B$2:$B$501,"&lt;&gt;No"))</f>
        <v>0</v>
      </c>
      <c r="D6">
        <f>IF(OR($A6="",D$1=""),"",COUNTIFS(Guests!$G$2:$G$501,$A6,Guests!$F$2:$F$501,D$1,Guests!$B$2:$B$501,"&lt;&gt;No"))</f>
        <v>0</v>
      </c>
      <c r="E6">
        <f>IF(OR($A6="",E$1=""),"",COUNTIFS(Guests!$G$2:$G$501,$A6,Guests!$F$2:$F$501,E$1,Guests!$B$2:$B$501,"&lt;&gt;No"))</f>
        <v>0</v>
      </c>
      <c r="F6">
        <f>IF(OR($A6="",F$1=""),"",COUNTIFS(Guests!$G$2:$G$501,$A6,Guests!$F$2:$F$501,F$1,Guests!$B$2:$B$501,"&lt;&gt;No"))</f>
        <v>0</v>
      </c>
      <c r="G6" t="str">
        <f>IF(OR($A6="",G$1=""),"",COUNTIFS(Guests!$G$2:$G$501,$A6,Guests!$F$2:$F$501,G$1,Guests!$B$2:$B$501,"&lt;&gt;No"))</f>
        <v/>
      </c>
      <c r="H6" t="str">
        <f>IF(OR($A6="",H$1=""),"",COUNTIFS(Guests!$G$2:$G$501,$A6,Guests!$F$2:$F$501,H$1,Guests!$B$2:$B$501,"&lt;&gt;No"))</f>
        <v/>
      </c>
      <c r="I6" t="str">
        <f>IF(OR($A6="",I$1=""),"",COUNTIFS(Guests!$G$2:$G$501,$A6,Guests!$F$2:$F$501,I$1,Guests!$B$2:$B$501,"&lt;&gt;No"))</f>
        <v/>
      </c>
      <c r="J6">
        <f>IF($A6="","",COUNTIFS(Guests!$G$2:$G$501,$A6,Guests!$F$2:$F$501,"",Guests!$B$2:$B$501,"&lt;&gt;No"))</f>
        <v>0</v>
      </c>
      <c r="K6">
        <f>IF($A6="","",COUNTIFS(Guests!$G$2:$G$501,$A6,Guests!$E$2:$E$501,"*Nut Allergy*",Guests!$B$2:$B$501,"&lt;&gt;No"))</f>
        <v>0</v>
      </c>
      <c r="L6">
        <f>IF($A6="","",COUNTIFS(Guests!$G$2:$G$501,$A6,Guests!$E$2:$E$501,"*Gluten Free*",Guests!$B$2:$B$501,"&lt;&gt;No"))</f>
        <v>0</v>
      </c>
      <c r="M6">
        <f>IF($A6="","",COUNTIFS(Guests!$G$2:$G$501,$A6,Guests!$E$2:$E$501,"*Dairy Free*",Guests!$B$2:$B$501,"&lt;&gt;No"))</f>
        <v>0</v>
      </c>
      <c r="N6">
        <f>IF($A6="","",COUNTIFS(Guests!$G$2:$G$501,$A6,Guests!$E$2:$E$501,"*Vegan*",Guests!$B$2:$B$501,"&lt;&gt;No"))</f>
        <v>0</v>
      </c>
      <c r="O6">
        <f>IF($A6="","",COUNTIFS(Guests!$G$2:$G$501,$A6,Guests!$E$2:$E$501,"*Vegetarian*",Guests!$B$2:$B$501,"&lt;&gt;No"))</f>
        <v>0</v>
      </c>
      <c r="P6">
        <f>IF($A6="","",COUNTIFS(Guests!$G$2:$G$501,$A6,Guests!$E$2:$E$501,"*Pescatarian*",Guests!$B$2:$B$501,"&lt;&gt;No"))</f>
        <v>0</v>
      </c>
      <c r="Q6">
        <f>IF($A6="","",COUNTIFS(Guests!$G$2:$G$501,$A6,Guests!$E$2:$E$501,"*Halal*",Guests!$B$2:$B$501,"&lt;&gt;No"))</f>
        <v>0</v>
      </c>
      <c r="R6">
        <f>IF($A6="","",COUNTIFS(Guests!$G$2:$G$501,$A6,Guests!$E$2:$E$501,"*Kosher*",Guests!$B$2:$B$501,"&lt;&gt;No"))</f>
        <v>0</v>
      </c>
      <c r="S6">
        <f>IF($A6="","",COUNTIFS(Guests!$G$2:$G$501,$A6,Guests!$B$2:$B$501,"&lt;&gt;No"))</f>
        <v>0</v>
      </c>
    </row>
    <row r="7" spans="1:19" x14ac:dyDescent="0.25">
      <c r="A7" s="3">
        <f>IF(Tables!A7="","",Tables!A7)</f>
        <v>3</v>
      </c>
      <c r="B7">
        <f>IF(OR($A7="",B$1=""),"",COUNTIFS(Guests!$G$2:$G$501,$A7,Guests!$F$2:$F$501,B$1,Guests!$B$2:$B$501,"&lt;&gt;No"))</f>
        <v>0</v>
      </c>
      <c r="C7">
        <f>IF(OR($A7="",C$1=""),"",COUNTIFS(Guests!$G$2:$G$501,$A7,Guests!$F$2:$F$501,C$1,Guests!$B$2:$B$501,"&lt;&gt;No"))</f>
        <v>0</v>
      </c>
      <c r="D7">
        <f>IF(OR($A7="",D$1=""),"",COUNTIFS(Guests!$G$2:$G$501,$A7,Guests!$F$2:$F$501,D$1,Guests!$B$2:$B$501,"&lt;&gt;No"))</f>
        <v>0</v>
      </c>
      <c r="E7">
        <f>IF(OR($A7="",E$1=""),"",COUNTIFS(Guests!$G$2:$G$501,$A7,Guests!$F$2:$F$501,E$1,Guests!$B$2:$B$501,"&lt;&gt;No"))</f>
        <v>0</v>
      </c>
      <c r="F7">
        <f>IF(OR($A7="",F$1=""),"",COUNTIFS(Guests!$G$2:$G$501,$A7,Guests!$F$2:$F$501,F$1,Guests!$B$2:$B$501,"&lt;&gt;No"))</f>
        <v>0</v>
      </c>
      <c r="G7" t="str">
        <f>IF(OR($A7="",G$1=""),"",COUNTIFS(Guests!$G$2:$G$501,$A7,Guests!$F$2:$F$501,G$1,Guests!$B$2:$B$501,"&lt;&gt;No"))</f>
        <v/>
      </c>
      <c r="H7" t="str">
        <f>IF(OR($A7="",H$1=""),"",COUNTIFS(Guests!$G$2:$G$501,$A7,Guests!$F$2:$F$501,H$1,Guests!$B$2:$B$501,"&lt;&gt;No"))</f>
        <v/>
      </c>
      <c r="I7" t="str">
        <f>IF(OR($A7="",I$1=""),"",COUNTIFS(Guests!$G$2:$G$501,$A7,Guests!$F$2:$F$501,I$1,Guests!$B$2:$B$501,"&lt;&gt;No"))</f>
        <v/>
      </c>
      <c r="J7">
        <f>IF($A7="","",COUNTIFS(Guests!$G$2:$G$501,$A7,Guests!$F$2:$F$501,"",Guests!$B$2:$B$501,"&lt;&gt;No"))</f>
        <v>0</v>
      </c>
      <c r="K7">
        <f>IF($A7="","",COUNTIFS(Guests!$G$2:$G$501,$A7,Guests!$E$2:$E$501,"*Nut Allergy*",Guests!$B$2:$B$501,"&lt;&gt;No"))</f>
        <v>0</v>
      </c>
      <c r="L7">
        <f>IF($A7="","",COUNTIFS(Guests!$G$2:$G$501,$A7,Guests!$E$2:$E$501,"*Gluten Free*",Guests!$B$2:$B$501,"&lt;&gt;No"))</f>
        <v>0</v>
      </c>
      <c r="M7">
        <f>IF($A7="","",COUNTIFS(Guests!$G$2:$G$501,$A7,Guests!$E$2:$E$501,"*Dairy Free*",Guests!$B$2:$B$501,"&lt;&gt;No"))</f>
        <v>0</v>
      </c>
      <c r="N7">
        <f>IF($A7="","",COUNTIFS(Guests!$G$2:$G$501,$A7,Guests!$E$2:$E$501,"*Vegan*",Guests!$B$2:$B$501,"&lt;&gt;No"))</f>
        <v>0</v>
      </c>
      <c r="O7">
        <f>IF($A7="","",COUNTIFS(Guests!$G$2:$G$501,$A7,Guests!$E$2:$E$501,"*Vegetarian*",Guests!$B$2:$B$501,"&lt;&gt;No"))</f>
        <v>0</v>
      </c>
      <c r="P7">
        <f>IF($A7="","",COUNTIFS(Guests!$G$2:$G$501,$A7,Guests!$E$2:$E$501,"*Pescatarian*",Guests!$B$2:$B$501,"&lt;&gt;No"))</f>
        <v>0</v>
      </c>
      <c r="Q7">
        <f>IF($A7="","",COUNTIFS(Guests!$G$2:$G$501,$A7,Guests!$E$2:$E$501,"*Halal*",Guests!$B$2:$B$501,"&lt;&gt;No"))</f>
        <v>0</v>
      </c>
      <c r="R7">
        <f>IF($A7="","",COUNTIFS(Guests!$G$2:$G$501,$A7,Guests!$E$2:$E$501,"*Kosher*",Guests!$B$2:$B$501,"&lt;&gt;No"))</f>
        <v>0</v>
      </c>
      <c r="S7">
        <f>IF($A7="","",COUNTIFS(Guests!$G$2:$G$501,$A7,Guests!$B$2:$B$501,"&lt;&gt;No"))</f>
        <v>0</v>
      </c>
    </row>
    <row r="8" spans="1:19" x14ac:dyDescent="0.25">
      <c r="A8" s="3">
        <f>IF(Tables!A8="","",Tables!A8)</f>
        <v>4</v>
      </c>
      <c r="B8">
        <f>IF(OR($A8="",B$1=""),"",COUNTIFS(Guests!$G$2:$G$501,$A8,Guests!$F$2:$F$501,B$1,Guests!$B$2:$B$501,"&lt;&gt;No"))</f>
        <v>0</v>
      </c>
      <c r="C8">
        <f>IF(OR($A8="",C$1=""),"",COUNTIFS(Guests!$G$2:$G$501,$A8,Guests!$F$2:$F$501,C$1,Guests!$B$2:$B$501,"&lt;&gt;No"))</f>
        <v>0</v>
      </c>
      <c r="D8">
        <f>IF(OR($A8="",D$1=""),"",COUNTIFS(Guests!$G$2:$G$501,$A8,Guests!$F$2:$F$501,D$1,Guests!$B$2:$B$501,"&lt;&gt;No"))</f>
        <v>0</v>
      </c>
      <c r="E8">
        <f>IF(OR($A8="",E$1=""),"",COUNTIFS(Guests!$G$2:$G$501,$A8,Guests!$F$2:$F$501,E$1,Guests!$B$2:$B$501,"&lt;&gt;No"))</f>
        <v>0</v>
      </c>
      <c r="F8">
        <f>IF(OR($A8="",F$1=""),"",COUNTIFS(Guests!$G$2:$G$501,$A8,Guests!$F$2:$F$501,F$1,Guests!$B$2:$B$501,"&lt;&gt;No"))</f>
        <v>0</v>
      </c>
      <c r="G8" t="str">
        <f>IF(OR($A8="",G$1=""),"",COUNTIFS(Guests!$G$2:$G$501,$A8,Guests!$F$2:$F$501,G$1,Guests!$B$2:$B$501,"&lt;&gt;No"))</f>
        <v/>
      </c>
      <c r="H8" t="str">
        <f>IF(OR($A8="",H$1=""),"",COUNTIFS(Guests!$G$2:$G$501,$A8,Guests!$F$2:$F$501,H$1,Guests!$B$2:$B$501,"&lt;&gt;No"))</f>
        <v/>
      </c>
      <c r="I8" t="str">
        <f>IF(OR($A8="",I$1=""),"",COUNTIFS(Guests!$G$2:$G$501,$A8,Guests!$F$2:$F$501,I$1,Guests!$B$2:$B$501,"&lt;&gt;No"))</f>
        <v/>
      </c>
      <c r="J8">
        <f>IF($A8="","",COUNTIFS(Guests!$G$2:$G$501,$A8,Guests!$F$2:$F$501,"",Guests!$B$2:$B$501,"&lt;&gt;No"))</f>
        <v>0</v>
      </c>
      <c r="K8">
        <f>IF($A8="","",COUNTIFS(Guests!$G$2:$G$501,$A8,Guests!$E$2:$E$501,"*Nut Allergy*",Guests!$B$2:$B$501,"&lt;&gt;No"))</f>
        <v>0</v>
      </c>
      <c r="L8">
        <f>IF($A8="","",COUNTIFS(Guests!$G$2:$G$501,$A8,Guests!$E$2:$E$501,"*Gluten Free*",Guests!$B$2:$B$501,"&lt;&gt;No"))</f>
        <v>0</v>
      </c>
      <c r="M8">
        <f>IF($A8="","",COUNTIFS(Guests!$G$2:$G$501,$A8,Guests!$E$2:$E$501,"*Dairy Free*",Guests!$B$2:$B$501,"&lt;&gt;No"))</f>
        <v>0</v>
      </c>
      <c r="N8">
        <f>IF($A8="","",COUNTIFS(Guests!$G$2:$G$501,$A8,Guests!$E$2:$E$501,"*Vegan*",Guests!$B$2:$B$501,"&lt;&gt;No"))</f>
        <v>0</v>
      </c>
      <c r="O8">
        <f>IF($A8="","",COUNTIFS(Guests!$G$2:$G$501,$A8,Guests!$E$2:$E$501,"*Vegetarian*",Guests!$B$2:$B$501,"&lt;&gt;No"))</f>
        <v>0</v>
      </c>
      <c r="P8">
        <f>IF($A8="","",COUNTIFS(Guests!$G$2:$G$501,$A8,Guests!$E$2:$E$501,"*Pescatarian*",Guests!$B$2:$B$501,"&lt;&gt;No"))</f>
        <v>0</v>
      </c>
      <c r="Q8">
        <f>IF($A8="","",COUNTIFS(Guests!$G$2:$G$501,$A8,Guests!$E$2:$E$501,"*Halal*",Guests!$B$2:$B$501,"&lt;&gt;No"))</f>
        <v>0</v>
      </c>
      <c r="R8">
        <f>IF($A8="","",COUNTIFS(Guests!$G$2:$G$501,$A8,Guests!$E$2:$E$501,"*Kosher*",Guests!$B$2:$B$501,"&lt;&gt;No"))</f>
        <v>0</v>
      </c>
      <c r="S8">
        <f>IF($A8="","",COUNTIFS(Guests!$G$2:$G$501,$A8,Guests!$B$2:$B$501,"&lt;&gt;No"))</f>
        <v>0</v>
      </c>
    </row>
    <row r="9" spans="1:19" x14ac:dyDescent="0.25">
      <c r="A9" s="3">
        <f>IF(Tables!A9="","",Tables!A9)</f>
        <v>5</v>
      </c>
      <c r="B9">
        <f>IF(OR($A9="",B$1=""),"",COUNTIFS(Guests!$G$2:$G$501,$A9,Guests!$F$2:$F$501,B$1,Guests!$B$2:$B$501,"&lt;&gt;No"))</f>
        <v>0</v>
      </c>
      <c r="C9">
        <f>IF(OR($A9="",C$1=""),"",COUNTIFS(Guests!$G$2:$G$501,$A9,Guests!$F$2:$F$501,C$1,Guests!$B$2:$B$501,"&lt;&gt;No"))</f>
        <v>0</v>
      </c>
      <c r="D9">
        <f>IF(OR($A9="",D$1=""),"",COUNTIFS(Guests!$G$2:$G$501,$A9,Guests!$F$2:$F$501,D$1,Guests!$B$2:$B$501,"&lt;&gt;No"))</f>
        <v>0</v>
      </c>
      <c r="E9">
        <f>IF(OR($A9="",E$1=""),"",COUNTIFS(Guests!$G$2:$G$501,$A9,Guests!$F$2:$F$501,E$1,Guests!$B$2:$B$501,"&lt;&gt;No"))</f>
        <v>0</v>
      </c>
      <c r="F9">
        <f>IF(OR($A9="",F$1=""),"",COUNTIFS(Guests!$G$2:$G$501,$A9,Guests!$F$2:$F$501,F$1,Guests!$B$2:$B$501,"&lt;&gt;No"))</f>
        <v>0</v>
      </c>
      <c r="G9" t="str">
        <f>IF(OR($A9="",G$1=""),"",COUNTIFS(Guests!$G$2:$G$501,$A9,Guests!$F$2:$F$501,G$1,Guests!$B$2:$B$501,"&lt;&gt;No"))</f>
        <v/>
      </c>
      <c r="H9" t="str">
        <f>IF(OR($A9="",H$1=""),"",COUNTIFS(Guests!$G$2:$G$501,$A9,Guests!$F$2:$F$501,H$1,Guests!$B$2:$B$501,"&lt;&gt;No"))</f>
        <v/>
      </c>
      <c r="I9" t="str">
        <f>IF(OR($A9="",I$1=""),"",COUNTIFS(Guests!$G$2:$G$501,$A9,Guests!$F$2:$F$501,I$1,Guests!$B$2:$B$501,"&lt;&gt;No"))</f>
        <v/>
      </c>
      <c r="J9">
        <f>IF($A9="","",COUNTIFS(Guests!$G$2:$G$501,$A9,Guests!$F$2:$F$501,"",Guests!$B$2:$B$501,"&lt;&gt;No"))</f>
        <v>0</v>
      </c>
      <c r="K9">
        <f>IF($A9="","",COUNTIFS(Guests!$G$2:$G$501,$A9,Guests!$E$2:$E$501,"*Nut Allergy*",Guests!$B$2:$B$501,"&lt;&gt;No"))</f>
        <v>0</v>
      </c>
      <c r="L9">
        <f>IF($A9="","",COUNTIFS(Guests!$G$2:$G$501,$A9,Guests!$E$2:$E$501,"*Gluten Free*",Guests!$B$2:$B$501,"&lt;&gt;No"))</f>
        <v>0</v>
      </c>
      <c r="M9">
        <f>IF($A9="","",COUNTIFS(Guests!$G$2:$G$501,$A9,Guests!$E$2:$E$501,"*Dairy Free*",Guests!$B$2:$B$501,"&lt;&gt;No"))</f>
        <v>0</v>
      </c>
      <c r="N9">
        <f>IF($A9="","",COUNTIFS(Guests!$G$2:$G$501,$A9,Guests!$E$2:$E$501,"*Vegan*",Guests!$B$2:$B$501,"&lt;&gt;No"))</f>
        <v>0</v>
      </c>
      <c r="O9">
        <f>IF($A9="","",COUNTIFS(Guests!$G$2:$G$501,$A9,Guests!$E$2:$E$501,"*Vegetarian*",Guests!$B$2:$B$501,"&lt;&gt;No"))</f>
        <v>0</v>
      </c>
      <c r="P9">
        <f>IF($A9="","",COUNTIFS(Guests!$G$2:$G$501,$A9,Guests!$E$2:$E$501,"*Pescatarian*",Guests!$B$2:$B$501,"&lt;&gt;No"))</f>
        <v>0</v>
      </c>
      <c r="Q9">
        <f>IF($A9="","",COUNTIFS(Guests!$G$2:$G$501,$A9,Guests!$E$2:$E$501,"*Halal*",Guests!$B$2:$B$501,"&lt;&gt;No"))</f>
        <v>0</v>
      </c>
      <c r="R9">
        <f>IF($A9="","",COUNTIFS(Guests!$G$2:$G$501,$A9,Guests!$E$2:$E$501,"*Kosher*",Guests!$B$2:$B$501,"&lt;&gt;No"))</f>
        <v>0</v>
      </c>
      <c r="S9">
        <f>IF($A9="","",COUNTIFS(Guests!$G$2:$G$501,$A9,Guests!$B$2:$B$501,"&lt;&gt;No"))</f>
        <v>0</v>
      </c>
    </row>
    <row r="10" spans="1:19" x14ac:dyDescent="0.25">
      <c r="A10" s="3">
        <f>IF(Tables!A10="","",Tables!A10)</f>
        <v>6</v>
      </c>
      <c r="B10">
        <f>IF(OR($A10="",B$1=""),"",COUNTIFS(Guests!$G$2:$G$501,$A10,Guests!$F$2:$F$501,B$1,Guests!$B$2:$B$501,"&lt;&gt;No"))</f>
        <v>0</v>
      </c>
      <c r="C10">
        <f>IF(OR($A10="",C$1=""),"",COUNTIFS(Guests!$G$2:$G$501,$A10,Guests!$F$2:$F$501,C$1,Guests!$B$2:$B$501,"&lt;&gt;No"))</f>
        <v>0</v>
      </c>
      <c r="D10">
        <f>IF(OR($A10="",D$1=""),"",COUNTIFS(Guests!$G$2:$G$501,$A10,Guests!$F$2:$F$501,D$1,Guests!$B$2:$B$501,"&lt;&gt;No"))</f>
        <v>0</v>
      </c>
      <c r="E10">
        <f>IF(OR($A10="",E$1=""),"",COUNTIFS(Guests!$G$2:$G$501,$A10,Guests!$F$2:$F$501,E$1,Guests!$B$2:$B$501,"&lt;&gt;No"))</f>
        <v>0</v>
      </c>
      <c r="F10">
        <f>IF(OR($A10="",F$1=""),"",COUNTIFS(Guests!$G$2:$G$501,$A10,Guests!$F$2:$F$501,F$1,Guests!$B$2:$B$501,"&lt;&gt;No"))</f>
        <v>0</v>
      </c>
      <c r="G10" t="str">
        <f>IF(OR($A10="",G$1=""),"",COUNTIFS(Guests!$G$2:$G$501,$A10,Guests!$F$2:$F$501,G$1,Guests!$B$2:$B$501,"&lt;&gt;No"))</f>
        <v/>
      </c>
      <c r="H10" t="str">
        <f>IF(OR($A10="",H$1=""),"",COUNTIFS(Guests!$G$2:$G$501,$A10,Guests!$F$2:$F$501,H$1,Guests!$B$2:$B$501,"&lt;&gt;No"))</f>
        <v/>
      </c>
      <c r="I10" t="str">
        <f>IF(OR($A10="",I$1=""),"",COUNTIFS(Guests!$G$2:$G$501,$A10,Guests!$F$2:$F$501,I$1,Guests!$B$2:$B$501,"&lt;&gt;No"))</f>
        <v/>
      </c>
      <c r="J10">
        <f>IF($A10="","",COUNTIFS(Guests!$G$2:$G$501,$A10,Guests!$F$2:$F$501,"",Guests!$B$2:$B$501,"&lt;&gt;No"))</f>
        <v>0</v>
      </c>
      <c r="K10">
        <f>IF($A10="","",COUNTIFS(Guests!$G$2:$G$501,$A10,Guests!$E$2:$E$501,"*Nut Allergy*",Guests!$B$2:$B$501,"&lt;&gt;No"))</f>
        <v>0</v>
      </c>
      <c r="L10">
        <f>IF($A10="","",COUNTIFS(Guests!$G$2:$G$501,$A10,Guests!$E$2:$E$501,"*Gluten Free*",Guests!$B$2:$B$501,"&lt;&gt;No"))</f>
        <v>0</v>
      </c>
      <c r="M10">
        <f>IF($A10="","",COUNTIFS(Guests!$G$2:$G$501,$A10,Guests!$E$2:$E$501,"*Dairy Free*",Guests!$B$2:$B$501,"&lt;&gt;No"))</f>
        <v>0</v>
      </c>
      <c r="N10">
        <f>IF($A10="","",COUNTIFS(Guests!$G$2:$G$501,$A10,Guests!$E$2:$E$501,"*Vegan*",Guests!$B$2:$B$501,"&lt;&gt;No"))</f>
        <v>0</v>
      </c>
      <c r="O10">
        <f>IF($A10="","",COUNTIFS(Guests!$G$2:$G$501,$A10,Guests!$E$2:$E$501,"*Vegetarian*",Guests!$B$2:$B$501,"&lt;&gt;No"))</f>
        <v>0</v>
      </c>
      <c r="P10">
        <f>IF($A10="","",COUNTIFS(Guests!$G$2:$G$501,$A10,Guests!$E$2:$E$501,"*Pescatarian*",Guests!$B$2:$B$501,"&lt;&gt;No"))</f>
        <v>0</v>
      </c>
      <c r="Q10">
        <f>IF($A10="","",COUNTIFS(Guests!$G$2:$G$501,$A10,Guests!$E$2:$E$501,"*Halal*",Guests!$B$2:$B$501,"&lt;&gt;No"))</f>
        <v>0</v>
      </c>
      <c r="R10">
        <f>IF($A10="","",COUNTIFS(Guests!$G$2:$G$501,$A10,Guests!$E$2:$E$501,"*Kosher*",Guests!$B$2:$B$501,"&lt;&gt;No"))</f>
        <v>0</v>
      </c>
      <c r="S10">
        <f>IF($A10="","",COUNTIFS(Guests!$G$2:$G$501,$A10,Guests!$B$2:$B$501,"&lt;&gt;No"))</f>
        <v>0</v>
      </c>
    </row>
    <row r="11" spans="1:19" x14ac:dyDescent="0.25">
      <c r="A11" s="3">
        <f>IF(Tables!A11="","",Tables!A11)</f>
        <v>7</v>
      </c>
      <c r="B11">
        <f>IF(OR($A11="",B$1=""),"",COUNTIFS(Guests!$G$2:$G$501,$A11,Guests!$F$2:$F$501,B$1,Guests!$B$2:$B$501,"&lt;&gt;No"))</f>
        <v>0</v>
      </c>
      <c r="C11">
        <f>IF(OR($A11="",C$1=""),"",COUNTIFS(Guests!$G$2:$G$501,$A11,Guests!$F$2:$F$501,C$1,Guests!$B$2:$B$501,"&lt;&gt;No"))</f>
        <v>0</v>
      </c>
      <c r="D11">
        <f>IF(OR($A11="",D$1=""),"",COUNTIFS(Guests!$G$2:$G$501,$A11,Guests!$F$2:$F$501,D$1,Guests!$B$2:$B$501,"&lt;&gt;No"))</f>
        <v>0</v>
      </c>
      <c r="E11">
        <f>IF(OR($A11="",E$1=""),"",COUNTIFS(Guests!$G$2:$G$501,$A11,Guests!$F$2:$F$501,E$1,Guests!$B$2:$B$501,"&lt;&gt;No"))</f>
        <v>0</v>
      </c>
      <c r="F11">
        <f>IF(OR($A11="",F$1=""),"",COUNTIFS(Guests!$G$2:$G$501,$A11,Guests!$F$2:$F$501,F$1,Guests!$B$2:$B$501,"&lt;&gt;No"))</f>
        <v>0</v>
      </c>
      <c r="G11" t="str">
        <f>IF(OR($A11="",G$1=""),"",COUNTIFS(Guests!$G$2:$G$501,$A11,Guests!$F$2:$F$501,G$1,Guests!$B$2:$B$501,"&lt;&gt;No"))</f>
        <v/>
      </c>
      <c r="H11" t="str">
        <f>IF(OR($A11="",H$1=""),"",COUNTIFS(Guests!$G$2:$G$501,$A11,Guests!$F$2:$F$501,H$1,Guests!$B$2:$B$501,"&lt;&gt;No"))</f>
        <v/>
      </c>
      <c r="I11" t="str">
        <f>IF(OR($A11="",I$1=""),"",COUNTIFS(Guests!$G$2:$G$501,$A11,Guests!$F$2:$F$501,I$1,Guests!$B$2:$B$501,"&lt;&gt;No"))</f>
        <v/>
      </c>
      <c r="J11">
        <f>IF($A11="","",COUNTIFS(Guests!$G$2:$G$501,$A11,Guests!$F$2:$F$501,"",Guests!$B$2:$B$501,"&lt;&gt;No"))</f>
        <v>0</v>
      </c>
      <c r="K11">
        <f>IF($A11="","",COUNTIFS(Guests!$G$2:$G$501,$A11,Guests!$E$2:$E$501,"*Nut Allergy*",Guests!$B$2:$B$501,"&lt;&gt;No"))</f>
        <v>0</v>
      </c>
      <c r="L11">
        <f>IF($A11="","",COUNTIFS(Guests!$G$2:$G$501,$A11,Guests!$E$2:$E$501,"*Gluten Free*",Guests!$B$2:$B$501,"&lt;&gt;No"))</f>
        <v>0</v>
      </c>
      <c r="M11">
        <f>IF($A11="","",COUNTIFS(Guests!$G$2:$G$501,$A11,Guests!$E$2:$E$501,"*Dairy Free*",Guests!$B$2:$B$501,"&lt;&gt;No"))</f>
        <v>0</v>
      </c>
      <c r="N11">
        <f>IF($A11="","",COUNTIFS(Guests!$G$2:$G$501,$A11,Guests!$E$2:$E$501,"*Vegan*",Guests!$B$2:$B$501,"&lt;&gt;No"))</f>
        <v>0</v>
      </c>
      <c r="O11">
        <f>IF($A11="","",COUNTIFS(Guests!$G$2:$G$501,$A11,Guests!$E$2:$E$501,"*Vegetarian*",Guests!$B$2:$B$501,"&lt;&gt;No"))</f>
        <v>0</v>
      </c>
      <c r="P11">
        <f>IF($A11="","",COUNTIFS(Guests!$G$2:$G$501,$A11,Guests!$E$2:$E$501,"*Pescatarian*",Guests!$B$2:$B$501,"&lt;&gt;No"))</f>
        <v>0</v>
      </c>
      <c r="Q11">
        <f>IF($A11="","",COUNTIFS(Guests!$G$2:$G$501,$A11,Guests!$E$2:$E$501,"*Halal*",Guests!$B$2:$B$501,"&lt;&gt;No"))</f>
        <v>0</v>
      </c>
      <c r="R11">
        <f>IF($A11="","",COUNTIFS(Guests!$G$2:$G$501,$A11,Guests!$E$2:$E$501,"*Kosher*",Guests!$B$2:$B$501,"&lt;&gt;No"))</f>
        <v>0</v>
      </c>
      <c r="S11">
        <f>IF($A11="","",COUNTIFS(Guests!$G$2:$G$501,$A11,Guests!$B$2:$B$501,"&lt;&gt;No"))</f>
        <v>0</v>
      </c>
    </row>
    <row r="12" spans="1:19" x14ac:dyDescent="0.25">
      <c r="A12" s="3">
        <f>IF(Tables!A12="","",Tables!A12)</f>
        <v>8</v>
      </c>
      <c r="B12">
        <f>IF(OR($A12="",B$1=""),"",COUNTIFS(Guests!$G$2:$G$501,$A12,Guests!$F$2:$F$501,B$1,Guests!$B$2:$B$501,"&lt;&gt;No"))</f>
        <v>0</v>
      </c>
      <c r="C12">
        <f>IF(OR($A12="",C$1=""),"",COUNTIFS(Guests!$G$2:$G$501,$A12,Guests!$F$2:$F$501,C$1,Guests!$B$2:$B$501,"&lt;&gt;No"))</f>
        <v>0</v>
      </c>
      <c r="D12">
        <f>IF(OR($A12="",D$1=""),"",COUNTIFS(Guests!$G$2:$G$501,$A12,Guests!$F$2:$F$501,D$1,Guests!$B$2:$B$501,"&lt;&gt;No"))</f>
        <v>0</v>
      </c>
      <c r="E12">
        <f>IF(OR($A12="",E$1=""),"",COUNTIFS(Guests!$G$2:$G$501,$A12,Guests!$F$2:$F$501,E$1,Guests!$B$2:$B$501,"&lt;&gt;No"))</f>
        <v>0</v>
      </c>
      <c r="F12">
        <f>IF(OR($A12="",F$1=""),"",COUNTIFS(Guests!$G$2:$G$501,$A12,Guests!$F$2:$F$501,F$1,Guests!$B$2:$B$501,"&lt;&gt;No"))</f>
        <v>0</v>
      </c>
      <c r="G12" t="str">
        <f>IF(OR($A12="",G$1=""),"",COUNTIFS(Guests!$G$2:$G$501,$A12,Guests!$F$2:$F$501,G$1,Guests!$B$2:$B$501,"&lt;&gt;No"))</f>
        <v/>
      </c>
      <c r="H12" t="str">
        <f>IF(OR($A12="",H$1=""),"",COUNTIFS(Guests!$G$2:$G$501,$A12,Guests!$F$2:$F$501,H$1,Guests!$B$2:$B$501,"&lt;&gt;No"))</f>
        <v/>
      </c>
      <c r="I12" t="str">
        <f>IF(OR($A12="",I$1=""),"",COUNTIFS(Guests!$G$2:$G$501,$A12,Guests!$F$2:$F$501,I$1,Guests!$B$2:$B$501,"&lt;&gt;No"))</f>
        <v/>
      </c>
      <c r="J12">
        <f>IF($A12="","",COUNTIFS(Guests!$G$2:$G$501,$A12,Guests!$F$2:$F$501,"",Guests!$B$2:$B$501,"&lt;&gt;No"))</f>
        <v>0</v>
      </c>
      <c r="K12">
        <f>IF($A12="","",COUNTIFS(Guests!$G$2:$G$501,$A12,Guests!$E$2:$E$501,"*Nut Allergy*",Guests!$B$2:$B$501,"&lt;&gt;No"))</f>
        <v>0</v>
      </c>
      <c r="L12">
        <f>IF($A12="","",COUNTIFS(Guests!$G$2:$G$501,$A12,Guests!$E$2:$E$501,"*Gluten Free*",Guests!$B$2:$B$501,"&lt;&gt;No"))</f>
        <v>0</v>
      </c>
      <c r="M12">
        <f>IF($A12="","",COUNTIFS(Guests!$G$2:$G$501,$A12,Guests!$E$2:$E$501,"*Dairy Free*",Guests!$B$2:$B$501,"&lt;&gt;No"))</f>
        <v>0</v>
      </c>
      <c r="N12">
        <f>IF($A12="","",COUNTIFS(Guests!$G$2:$G$501,$A12,Guests!$E$2:$E$501,"*Vegan*",Guests!$B$2:$B$501,"&lt;&gt;No"))</f>
        <v>0</v>
      </c>
      <c r="O12">
        <f>IF($A12="","",COUNTIFS(Guests!$G$2:$G$501,$A12,Guests!$E$2:$E$501,"*Vegetarian*",Guests!$B$2:$B$501,"&lt;&gt;No"))</f>
        <v>0</v>
      </c>
      <c r="P12">
        <f>IF($A12="","",COUNTIFS(Guests!$G$2:$G$501,$A12,Guests!$E$2:$E$501,"*Pescatarian*",Guests!$B$2:$B$501,"&lt;&gt;No"))</f>
        <v>0</v>
      </c>
      <c r="Q12">
        <f>IF($A12="","",COUNTIFS(Guests!$G$2:$G$501,$A12,Guests!$E$2:$E$501,"*Halal*",Guests!$B$2:$B$501,"&lt;&gt;No"))</f>
        <v>0</v>
      </c>
      <c r="R12">
        <f>IF($A12="","",COUNTIFS(Guests!$G$2:$G$501,$A12,Guests!$E$2:$E$501,"*Kosher*",Guests!$B$2:$B$501,"&lt;&gt;No"))</f>
        <v>0</v>
      </c>
      <c r="S12">
        <f>IF($A12="","",COUNTIFS(Guests!$G$2:$G$501,$A12,Guests!$B$2:$B$501,"&lt;&gt;No"))</f>
        <v>0</v>
      </c>
    </row>
    <row r="13" spans="1:19" x14ac:dyDescent="0.25">
      <c r="A13" s="3" t="str">
        <f>IF(Tables!A13="","",Tables!A13)</f>
        <v/>
      </c>
      <c r="B13" t="str">
        <f>IF(OR($A13="",B$1=""),"",COUNTIFS(Guests!$G$2:$G$501,$A13,Guests!$F$2:$F$501,B$1,Guests!$B$2:$B$501,"&lt;&gt;No"))</f>
        <v/>
      </c>
      <c r="C13" t="str">
        <f>IF(OR($A13="",C$1=""),"",COUNTIFS(Guests!$G$2:$G$501,$A13,Guests!$F$2:$F$501,C$1,Guests!$B$2:$B$501,"&lt;&gt;No"))</f>
        <v/>
      </c>
      <c r="D13" t="str">
        <f>IF(OR($A13="",D$1=""),"",COUNTIFS(Guests!$G$2:$G$501,$A13,Guests!$F$2:$F$501,D$1,Guests!$B$2:$B$501,"&lt;&gt;No"))</f>
        <v/>
      </c>
      <c r="E13" t="str">
        <f>IF(OR($A13="",E$1=""),"",COUNTIFS(Guests!$G$2:$G$501,$A13,Guests!$F$2:$F$501,E$1,Guests!$B$2:$B$501,"&lt;&gt;No"))</f>
        <v/>
      </c>
      <c r="F13" t="str">
        <f>IF(OR($A13="",F$1=""),"",COUNTIFS(Guests!$G$2:$G$501,$A13,Guests!$F$2:$F$501,F$1,Guests!$B$2:$B$501,"&lt;&gt;No"))</f>
        <v/>
      </c>
      <c r="G13" t="str">
        <f>IF(OR($A13="",G$1=""),"",COUNTIFS(Guests!$G$2:$G$501,$A13,Guests!$F$2:$F$501,G$1,Guests!$B$2:$B$501,"&lt;&gt;No"))</f>
        <v/>
      </c>
      <c r="H13" t="str">
        <f>IF(OR($A13="",H$1=""),"",COUNTIFS(Guests!$G$2:$G$501,$A13,Guests!$F$2:$F$501,H$1,Guests!$B$2:$B$501,"&lt;&gt;No"))</f>
        <v/>
      </c>
      <c r="I13" t="str">
        <f>IF(OR($A13="",I$1=""),"",COUNTIFS(Guests!$G$2:$G$501,$A13,Guests!$F$2:$F$501,I$1,Guests!$B$2:$B$501,"&lt;&gt;No"))</f>
        <v/>
      </c>
      <c r="J13" t="str">
        <f>IF($A13="","",COUNTIFS(Guests!$G$2:$G$501,$A13,Guests!$F$2:$F$501,"",Guests!$B$2:$B$501,"&lt;&gt;No"))</f>
        <v/>
      </c>
      <c r="K13" t="str">
        <f>IF($A13="","",COUNTIFS(Guests!$G$2:$G$501,$A13,Guests!$E$2:$E$501,"*Nut Allergy*",Guests!$B$2:$B$501,"&lt;&gt;No"))</f>
        <v/>
      </c>
      <c r="L13" t="str">
        <f>IF($A13="","",COUNTIFS(Guests!$G$2:$G$501,$A13,Guests!$E$2:$E$501,"*Gluten Free*",Guests!$B$2:$B$501,"&lt;&gt;No"))</f>
        <v/>
      </c>
      <c r="M13" t="str">
        <f>IF($A13="","",COUNTIFS(Guests!$G$2:$G$501,$A13,Guests!$E$2:$E$501,"*Dairy Free*",Guests!$B$2:$B$501,"&lt;&gt;No"))</f>
        <v/>
      </c>
      <c r="N13" t="str">
        <f>IF($A13="","",COUNTIFS(Guests!$G$2:$G$501,$A13,Guests!$E$2:$E$501,"*Vegan*",Guests!$B$2:$B$501,"&lt;&gt;No"))</f>
        <v/>
      </c>
      <c r="O13" t="str">
        <f>IF($A13="","",COUNTIFS(Guests!$G$2:$G$501,$A13,Guests!$E$2:$E$501,"*Vegetarian*",Guests!$B$2:$B$501,"&lt;&gt;No"))</f>
        <v/>
      </c>
      <c r="P13" t="str">
        <f>IF($A13="","",COUNTIFS(Guests!$G$2:$G$501,$A13,Guests!$E$2:$E$501,"*Pescatarian*",Guests!$B$2:$B$501,"&lt;&gt;No"))</f>
        <v/>
      </c>
      <c r="Q13" t="str">
        <f>IF($A13="","",COUNTIFS(Guests!$G$2:$G$501,$A13,Guests!$E$2:$E$501,"*Halal*",Guests!$B$2:$B$501,"&lt;&gt;No"))</f>
        <v/>
      </c>
      <c r="R13" t="str">
        <f>IF($A13="","",COUNTIFS(Guests!$G$2:$G$501,$A13,Guests!$E$2:$E$501,"*Kosher*",Guests!$B$2:$B$501,"&lt;&gt;No"))</f>
        <v/>
      </c>
      <c r="S13" t="str">
        <f>IF($A13="","",COUNTIFS(Guests!$G$2:$G$501,$A13,Guests!$B$2:$B$501,"&lt;&gt;No"))</f>
        <v/>
      </c>
    </row>
    <row r="14" spans="1:19" x14ac:dyDescent="0.25">
      <c r="A14" s="3" t="str">
        <f>IF(Tables!A14="","",Tables!A14)</f>
        <v/>
      </c>
      <c r="B14" t="str">
        <f>IF(OR($A14="",B$1=""),"",COUNTIFS(Guests!$G$2:$G$501,$A14,Guests!$F$2:$F$501,B$1,Guests!$B$2:$B$501,"&lt;&gt;No"))</f>
        <v/>
      </c>
      <c r="C14" t="str">
        <f>IF(OR($A14="",C$1=""),"",COUNTIFS(Guests!$G$2:$G$501,$A14,Guests!$F$2:$F$501,C$1,Guests!$B$2:$B$501,"&lt;&gt;No"))</f>
        <v/>
      </c>
      <c r="D14" t="str">
        <f>IF(OR($A14="",D$1=""),"",COUNTIFS(Guests!$G$2:$G$501,$A14,Guests!$F$2:$F$501,D$1,Guests!$B$2:$B$501,"&lt;&gt;No"))</f>
        <v/>
      </c>
      <c r="E14" t="str">
        <f>IF(OR($A14="",E$1=""),"",COUNTIFS(Guests!$G$2:$G$501,$A14,Guests!$F$2:$F$501,E$1,Guests!$B$2:$B$501,"&lt;&gt;No"))</f>
        <v/>
      </c>
      <c r="F14" t="str">
        <f>IF(OR($A14="",F$1=""),"",COUNTIFS(Guests!$G$2:$G$501,$A14,Guests!$F$2:$F$501,F$1,Guests!$B$2:$B$501,"&lt;&gt;No"))</f>
        <v/>
      </c>
      <c r="G14" t="str">
        <f>IF(OR($A14="",G$1=""),"",COUNTIFS(Guests!$G$2:$G$501,$A14,Guests!$F$2:$F$501,G$1,Guests!$B$2:$B$501,"&lt;&gt;No"))</f>
        <v/>
      </c>
      <c r="H14" t="str">
        <f>IF(OR($A14="",H$1=""),"",COUNTIFS(Guests!$G$2:$G$501,$A14,Guests!$F$2:$F$501,H$1,Guests!$B$2:$B$501,"&lt;&gt;No"))</f>
        <v/>
      </c>
      <c r="I14" t="str">
        <f>IF(OR($A14="",I$1=""),"",COUNTIFS(Guests!$G$2:$G$501,$A14,Guests!$F$2:$F$501,I$1,Guests!$B$2:$B$501,"&lt;&gt;No"))</f>
        <v/>
      </c>
      <c r="J14" t="str">
        <f>IF($A14="","",COUNTIFS(Guests!$G$2:$G$501,$A14,Guests!$F$2:$F$501,"",Guests!$B$2:$B$501,"&lt;&gt;No"))</f>
        <v/>
      </c>
      <c r="K14" t="str">
        <f>IF($A14="","",COUNTIFS(Guests!$G$2:$G$501,$A14,Guests!$E$2:$E$501,"*Nut Allergy*",Guests!$B$2:$B$501,"&lt;&gt;No"))</f>
        <v/>
      </c>
      <c r="L14" t="str">
        <f>IF($A14="","",COUNTIFS(Guests!$G$2:$G$501,$A14,Guests!$E$2:$E$501,"*Gluten Free*",Guests!$B$2:$B$501,"&lt;&gt;No"))</f>
        <v/>
      </c>
      <c r="M14" t="str">
        <f>IF($A14="","",COUNTIFS(Guests!$G$2:$G$501,$A14,Guests!$E$2:$E$501,"*Dairy Free*",Guests!$B$2:$B$501,"&lt;&gt;No"))</f>
        <v/>
      </c>
      <c r="N14" t="str">
        <f>IF($A14="","",COUNTIFS(Guests!$G$2:$G$501,$A14,Guests!$E$2:$E$501,"*Vegan*",Guests!$B$2:$B$501,"&lt;&gt;No"))</f>
        <v/>
      </c>
      <c r="O14" t="str">
        <f>IF($A14="","",COUNTIFS(Guests!$G$2:$G$501,$A14,Guests!$E$2:$E$501,"*Vegetarian*",Guests!$B$2:$B$501,"&lt;&gt;No"))</f>
        <v/>
      </c>
      <c r="P14" t="str">
        <f>IF($A14="","",COUNTIFS(Guests!$G$2:$G$501,$A14,Guests!$E$2:$E$501,"*Pescatarian*",Guests!$B$2:$B$501,"&lt;&gt;No"))</f>
        <v/>
      </c>
      <c r="Q14" t="str">
        <f>IF($A14="","",COUNTIFS(Guests!$G$2:$G$501,$A14,Guests!$E$2:$E$501,"*Halal*",Guests!$B$2:$B$501,"&lt;&gt;No"))</f>
        <v/>
      </c>
      <c r="R14" t="str">
        <f>IF($A14="","",COUNTIFS(Guests!$G$2:$G$501,$A14,Guests!$E$2:$E$501,"*Kosher*",Guests!$B$2:$B$501,"&lt;&gt;No"))</f>
        <v/>
      </c>
      <c r="S14" t="str">
        <f>IF($A14="","",COUNTIFS(Guests!$G$2:$G$501,$A14,Guests!$B$2:$B$501,"&lt;&gt;No"))</f>
        <v/>
      </c>
    </row>
    <row r="15" spans="1:19" x14ac:dyDescent="0.25">
      <c r="A15" s="3" t="str">
        <f>IF(Tables!A15="","",Tables!A15)</f>
        <v/>
      </c>
      <c r="B15" t="str">
        <f>IF(OR($A15="",B$1=""),"",COUNTIFS(Guests!$G$2:$G$501,$A15,Guests!$F$2:$F$501,B$1,Guests!$B$2:$B$501,"&lt;&gt;No"))</f>
        <v/>
      </c>
      <c r="C15" t="str">
        <f>IF(OR($A15="",C$1=""),"",COUNTIFS(Guests!$G$2:$G$501,$A15,Guests!$F$2:$F$501,C$1,Guests!$B$2:$B$501,"&lt;&gt;No"))</f>
        <v/>
      </c>
      <c r="D15" t="str">
        <f>IF(OR($A15="",D$1=""),"",COUNTIFS(Guests!$G$2:$G$501,$A15,Guests!$F$2:$F$501,D$1,Guests!$B$2:$B$501,"&lt;&gt;No"))</f>
        <v/>
      </c>
      <c r="E15" t="str">
        <f>IF(OR($A15="",E$1=""),"",COUNTIFS(Guests!$G$2:$G$501,$A15,Guests!$F$2:$F$501,E$1,Guests!$B$2:$B$501,"&lt;&gt;No"))</f>
        <v/>
      </c>
      <c r="F15" t="str">
        <f>IF(OR($A15="",F$1=""),"",COUNTIFS(Guests!$G$2:$G$501,$A15,Guests!$F$2:$F$501,F$1,Guests!$B$2:$B$501,"&lt;&gt;No"))</f>
        <v/>
      </c>
      <c r="G15" t="str">
        <f>IF(OR($A15="",G$1=""),"",COUNTIFS(Guests!$G$2:$G$501,$A15,Guests!$F$2:$F$501,G$1,Guests!$B$2:$B$501,"&lt;&gt;No"))</f>
        <v/>
      </c>
      <c r="H15" t="str">
        <f>IF(OR($A15="",H$1=""),"",COUNTIFS(Guests!$G$2:$G$501,$A15,Guests!$F$2:$F$501,H$1,Guests!$B$2:$B$501,"&lt;&gt;No"))</f>
        <v/>
      </c>
      <c r="I15" t="str">
        <f>IF(OR($A15="",I$1=""),"",COUNTIFS(Guests!$G$2:$G$501,$A15,Guests!$F$2:$F$501,I$1,Guests!$B$2:$B$501,"&lt;&gt;No"))</f>
        <v/>
      </c>
      <c r="J15" t="str">
        <f>IF($A15="","",COUNTIFS(Guests!$G$2:$G$501,$A15,Guests!$F$2:$F$501,"",Guests!$B$2:$B$501,"&lt;&gt;No"))</f>
        <v/>
      </c>
      <c r="K15" t="str">
        <f>IF($A15="","",COUNTIFS(Guests!$G$2:$G$501,$A15,Guests!$E$2:$E$501,"*Nut Allergy*",Guests!$B$2:$B$501,"&lt;&gt;No"))</f>
        <v/>
      </c>
      <c r="L15" t="str">
        <f>IF($A15="","",COUNTIFS(Guests!$G$2:$G$501,$A15,Guests!$E$2:$E$501,"*Gluten Free*",Guests!$B$2:$B$501,"&lt;&gt;No"))</f>
        <v/>
      </c>
      <c r="M15" t="str">
        <f>IF($A15="","",COUNTIFS(Guests!$G$2:$G$501,$A15,Guests!$E$2:$E$501,"*Dairy Free*",Guests!$B$2:$B$501,"&lt;&gt;No"))</f>
        <v/>
      </c>
      <c r="N15" t="str">
        <f>IF($A15="","",COUNTIFS(Guests!$G$2:$G$501,$A15,Guests!$E$2:$E$501,"*Vegan*",Guests!$B$2:$B$501,"&lt;&gt;No"))</f>
        <v/>
      </c>
      <c r="O15" t="str">
        <f>IF($A15="","",COUNTIFS(Guests!$G$2:$G$501,$A15,Guests!$E$2:$E$501,"*Vegetarian*",Guests!$B$2:$B$501,"&lt;&gt;No"))</f>
        <v/>
      </c>
      <c r="P15" t="str">
        <f>IF($A15="","",COUNTIFS(Guests!$G$2:$G$501,$A15,Guests!$E$2:$E$501,"*Pescatarian*",Guests!$B$2:$B$501,"&lt;&gt;No"))</f>
        <v/>
      </c>
      <c r="Q15" t="str">
        <f>IF($A15="","",COUNTIFS(Guests!$G$2:$G$501,$A15,Guests!$E$2:$E$501,"*Halal*",Guests!$B$2:$B$501,"&lt;&gt;No"))</f>
        <v/>
      </c>
      <c r="R15" t="str">
        <f>IF($A15="","",COUNTIFS(Guests!$G$2:$G$501,$A15,Guests!$E$2:$E$501,"*Kosher*",Guests!$B$2:$B$501,"&lt;&gt;No"))</f>
        <v/>
      </c>
      <c r="S15" t="str">
        <f>IF($A15="","",COUNTIFS(Guests!$G$2:$G$501,$A15,Guests!$B$2:$B$501,"&lt;&gt;No"))</f>
        <v/>
      </c>
    </row>
    <row r="16" spans="1:19" x14ac:dyDescent="0.25">
      <c r="A16" s="3" t="str">
        <f>IF(Tables!A16="","",Tables!A16)</f>
        <v/>
      </c>
      <c r="B16" t="str">
        <f>IF(OR($A16="",B$1=""),"",COUNTIFS(Guests!$G$2:$G$501,$A16,Guests!$F$2:$F$501,B$1,Guests!$B$2:$B$501,"&lt;&gt;No"))</f>
        <v/>
      </c>
      <c r="C16" t="str">
        <f>IF(OR($A16="",C$1=""),"",COUNTIFS(Guests!$G$2:$G$501,$A16,Guests!$F$2:$F$501,C$1,Guests!$B$2:$B$501,"&lt;&gt;No"))</f>
        <v/>
      </c>
      <c r="D16" t="str">
        <f>IF(OR($A16="",D$1=""),"",COUNTIFS(Guests!$G$2:$G$501,$A16,Guests!$F$2:$F$501,D$1,Guests!$B$2:$B$501,"&lt;&gt;No"))</f>
        <v/>
      </c>
      <c r="E16" t="str">
        <f>IF(OR($A16="",E$1=""),"",COUNTIFS(Guests!$G$2:$G$501,$A16,Guests!$F$2:$F$501,E$1,Guests!$B$2:$B$501,"&lt;&gt;No"))</f>
        <v/>
      </c>
      <c r="F16" t="str">
        <f>IF(OR($A16="",F$1=""),"",COUNTIFS(Guests!$G$2:$G$501,$A16,Guests!$F$2:$F$501,F$1,Guests!$B$2:$B$501,"&lt;&gt;No"))</f>
        <v/>
      </c>
      <c r="G16" t="str">
        <f>IF(OR($A16="",G$1=""),"",COUNTIFS(Guests!$G$2:$G$501,$A16,Guests!$F$2:$F$501,G$1,Guests!$B$2:$B$501,"&lt;&gt;No"))</f>
        <v/>
      </c>
      <c r="H16" t="str">
        <f>IF(OR($A16="",H$1=""),"",COUNTIFS(Guests!$G$2:$G$501,$A16,Guests!$F$2:$F$501,H$1,Guests!$B$2:$B$501,"&lt;&gt;No"))</f>
        <v/>
      </c>
      <c r="I16" t="str">
        <f>IF(OR($A16="",I$1=""),"",COUNTIFS(Guests!$G$2:$G$501,$A16,Guests!$F$2:$F$501,I$1,Guests!$B$2:$B$501,"&lt;&gt;No"))</f>
        <v/>
      </c>
      <c r="J16" t="str">
        <f>IF($A16="","",COUNTIFS(Guests!$G$2:$G$501,$A16,Guests!$F$2:$F$501,"",Guests!$B$2:$B$501,"&lt;&gt;No"))</f>
        <v/>
      </c>
      <c r="K16" t="str">
        <f>IF($A16="","",COUNTIFS(Guests!$G$2:$G$501,$A16,Guests!$E$2:$E$501,"*Nut Allergy*",Guests!$B$2:$B$501,"&lt;&gt;No"))</f>
        <v/>
      </c>
      <c r="L16" t="str">
        <f>IF($A16="","",COUNTIFS(Guests!$G$2:$G$501,$A16,Guests!$E$2:$E$501,"*Gluten Free*",Guests!$B$2:$B$501,"&lt;&gt;No"))</f>
        <v/>
      </c>
      <c r="M16" t="str">
        <f>IF($A16="","",COUNTIFS(Guests!$G$2:$G$501,$A16,Guests!$E$2:$E$501,"*Dairy Free*",Guests!$B$2:$B$501,"&lt;&gt;No"))</f>
        <v/>
      </c>
      <c r="N16" t="str">
        <f>IF($A16="","",COUNTIFS(Guests!$G$2:$G$501,$A16,Guests!$E$2:$E$501,"*Vegan*",Guests!$B$2:$B$501,"&lt;&gt;No"))</f>
        <v/>
      </c>
      <c r="O16" t="str">
        <f>IF($A16="","",COUNTIFS(Guests!$G$2:$G$501,$A16,Guests!$E$2:$E$501,"*Vegetarian*",Guests!$B$2:$B$501,"&lt;&gt;No"))</f>
        <v/>
      </c>
      <c r="P16" t="str">
        <f>IF($A16="","",COUNTIFS(Guests!$G$2:$G$501,$A16,Guests!$E$2:$E$501,"*Pescatarian*",Guests!$B$2:$B$501,"&lt;&gt;No"))</f>
        <v/>
      </c>
      <c r="Q16" t="str">
        <f>IF($A16="","",COUNTIFS(Guests!$G$2:$G$501,$A16,Guests!$E$2:$E$501,"*Halal*",Guests!$B$2:$B$501,"&lt;&gt;No"))</f>
        <v/>
      </c>
      <c r="R16" t="str">
        <f>IF($A16="","",COUNTIFS(Guests!$G$2:$G$501,$A16,Guests!$E$2:$E$501,"*Kosher*",Guests!$B$2:$B$501,"&lt;&gt;No"))</f>
        <v/>
      </c>
      <c r="S16" t="str">
        <f>IF($A16="","",COUNTIFS(Guests!$G$2:$G$501,$A16,Guests!$B$2:$B$501,"&lt;&gt;No"))</f>
        <v/>
      </c>
    </row>
    <row r="17" spans="1:19" x14ac:dyDescent="0.25">
      <c r="A17" s="3" t="str">
        <f>IF(Tables!A17="","",Tables!A17)</f>
        <v/>
      </c>
      <c r="B17" t="str">
        <f>IF(OR($A17="",B$1=""),"",COUNTIFS(Guests!$G$2:$G$501,$A17,Guests!$F$2:$F$501,B$1,Guests!$B$2:$B$501,"&lt;&gt;No"))</f>
        <v/>
      </c>
      <c r="C17" t="str">
        <f>IF(OR($A17="",C$1=""),"",COUNTIFS(Guests!$G$2:$G$501,$A17,Guests!$F$2:$F$501,C$1,Guests!$B$2:$B$501,"&lt;&gt;No"))</f>
        <v/>
      </c>
      <c r="D17" t="str">
        <f>IF(OR($A17="",D$1=""),"",COUNTIFS(Guests!$G$2:$G$501,$A17,Guests!$F$2:$F$501,D$1,Guests!$B$2:$B$501,"&lt;&gt;No"))</f>
        <v/>
      </c>
      <c r="E17" t="str">
        <f>IF(OR($A17="",E$1=""),"",COUNTIFS(Guests!$G$2:$G$501,$A17,Guests!$F$2:$F$501,E$1,Guests!$B$2:$B$501,"&lt;&gt;No"))</f>
        <v/>
      </c>
      <c r="F17" t="str">
        <f>IF(OR($A17="",F$1=""),"",COUNTIFS(Guests!$G$2:$G$501,$A17,Guests!$F$2:$F$501,F$1,Guests!$B$2:$B$501,"&lt;&gt;No"))</f>
        <v/>
      </c>
      <c r="G17" t="str">
        <f>IF(OR($A17="",G$1=""),"",COUNTIFS(Guests!$G$2:$G$501,$A17,Guests!$F$2:$F$501,G$1,Guests!$B$2:$B$501,"&lt;&gt;No"))</f>
        <v/>
      </c>
      <c r="H17" t="str">
        <f>IF(OR($A17="",H$1=""),"",COUNTIFS(Guests!$G$2:$G$501,$A17,Guests!$F$2:$F$501,H$1,Guests!$B$2:$B$501,"&lt;&gt;No"))</f>
        <v/>
      </c>
      <c r="I17" t="str">
        <f>IF(OR($A17="",I$1=""),"",COUNTIFS(Guests!$G$2:$G$501,$A17,Guests!$F$2:$F$501,I$1,Guests!$B$2:$B$501,"&lt;&gt;No"))</f>
        <v/>
      </c>
      <c r="J17" t="str">
        <f>IF($A17="","",COUNTIFS(Guests!$G$2:$G$501,$A17,Guests!$F$2:$F$501,"",Guests!$B$2:$B$501,"&lt;&gt;No"))</f>
        <v/>
      </c>
      <c r="K17" t="str">
        <f>IF($A17="","",COUNTIFS(Guests!$G$2:$G$501,$A17,Guests!$E$2:$E$501,"*Nut Allergy*",Guests!$B$2:$B$501,"&lt;&gt;No"))</f>
        <v/>
      </c>
      <c r="L17" t="str">
        <f>IF($A17="","",COUNTIFS(Guests!$G$2:$G$501,$A17,Guests!$E$2:$E$501,"*Gluten Free*",Guests!$B$2:$B$501,"&lt;&gt;No"))</f>
        <v/>
      </c>
      <c r="M17" t="str">
        <f>IF($A17="","",COUNTIFS(Guests!$G$2:$G$501,$A17,Guests!$E$2:$E$501,"*Dairy Free*",Guests!$B$2:$B$501,"&lt;&gt;No"))</f>
        <v/>
      </c>
      <c r="N17" t="str">
        <f>IF($A17="","",COUNTIFS(Guests!$G$2:$G$501,$A17,Guests!$E$2:$E$501,"*Vegan*",Guests!$B$2:$B$501,"&lt;&gt;No"))</f>
        <v/>
      </c>
      <c r="O17" t="str">
        <f>IF($A17="","",COUNTIFS(Guests!$G$2:$G$501,$A17,Guests!$E$2:$E$501,"*Vegetarian*",Guests!$B$2:$B$501,"&lt;&gt;No"))</f>
        <v/>
      </c>
      <c r="P17" t="str">
        <f>IF($A17="","",COUNTIFS(Guests!$G$2:$G$501,$A17,Guests!$E$2:$E$501,"*Pescatarian*",Guests!$B$2:$B$501,"&lt;&gt;No"))</f>
        <v/>
      </c>
      <c r="Q17" t="str">
        <f>IF($A17="","",COUNTIFS(Guests!$G$2:$G$501,$A17,Guests!$E$2:$E$501,"*Halal*",Guests!$B$2:$B$501,"&lt;&gt;No"))</f>
        <v/>
      </c>
      <c r="R17" t="str">
        <f>IF($A17="","",COUNTIFS(Guests!$G$2:$G$501,$A17,Guests!$E$2:$E$501,"*Kosher*",Guests!$B$2:$B$501,"&lt;&gt;No"))</f>
        <v/>
      </c>
      <c r="S17" t="str">
        <f>IF($A17="","",COUNTIFS(Guests!$G$2:$G$501,$A17,Guests!$B$2:$B$501,"&lt;&gt;No"))</f>
        <v/>
      </c>
    </row>
    <row r="18" spans="1:19" x14ac:dyDescent="0.25">
      <c r="A18" s="3" t="str">
        <f>IF(Tables!A18="","",Tables!A18)</f>
        <v/>
      </c>
      <c r="B18" t="str">
        <f>IF(OR($A18="",B$1=""),"",COUNTIFS(Guests!$G$2:$G$501,$A18,Guests!$F$2:$F$501,B$1,Guests!$B$2:$B$501,"&lt;&gt;No"))</f>
        <v/>
      </c>
      <c r="C18" t="str">
        <f>IF(OR($A18="",C$1=""),"",COUNTIFS(Guests!$G$2:$G$501,$A18,Guests!$F$2:$F$501,C$1,Guests!$B$2:$B$501,"&lt;&gt;No"))</f>
        <v/>
      </c>
      <c r="D18" t="str">
        <f>IF(OR($A18="",D$1=""),"",COUNTIFS(Guests!$G$2:$G$501,$A18,Guests!$F$2:$F$501,D$1,Guests!$B$2:$B$501,"&lt;&gt;No"))</f>
        <v/>
      </c>
      <c r="E18" t="str">
        <f>IF(OR($A18="",E$1=""),"",COUNTIFS(Guests!$G$2:$G$501,$A18,Guests!$F$2:$F$501,E$1,Guests!$B$2:$B$501,"&lt;&gt;No"))</f>
        <v/>
      </c>
      <c r="F18" t="str">
        <f>IF(OR($A18="",F$1=""),"",COUNTIFS(Guests!$G$2:$G$501,$A18,Guests!$F$2:$F$501,F$1,Guests!$B$2:$B$501,"&lt;&gt;No"))</f>
        <v/>
      </c>
      <c r="G18" t="str">
        <f>IF(OR($A18="",G$1=""),"",COUNTIFS(Guests!$G$2:$G$501,$A18,Guests!$F$2:$F$501,G$1,Guests!$B$2:$B$501,"&lt;&gt;No"))</f>
        <v/>
      </c>
      <c r="H18" t="str">
        <f>IF(OR($A18="",H$1=""),"",COUNTIFS(Guests!$G$2:$G$501,$A18,Guests!$F$2:$F$501,H$1,Guests!$B$2:$B$501,"&lt;&gt;No"))</f>
        <v/>
      </c>
      <c r="I18" t="str">
        <f>IF(OR($A18="",I$1=""),"",COUNTIFS(Guests!$G$2:$G$501,$A18,Guests!$F$2:$F$501,I$1,Guests!$B$2:$B$501,"&lt;&gt;No"))</f>
        <v/>
      </c>
      <c r="J18" t="str">
        <f>IF($A18="","",COUNTIFS(Guests!$G$2:$G$501,$A18,Guests!$F$2:$F$501,"",Guests!$B$2:$B$501,"&lt;&gt;No"))</f>
        <v/>
      </c>
      <c r="K18" t="str">
        <f>IF($A18="","",COUNTIFS(Guests!$G$2:$G$501,$A18,Guests!$E$2:$E$501,"*Nut Allergy*",Guests!$B$2:$B$501,"&lt;&gt;No"))</f>
        <v/>
      </c>
      <c r="L18" t="str">
        <f>IF($A18="","",COUNTIFS(Guests!$G$2:$G$501,$A18,Guests!$E$2:$E$501,"*Gluten Free*",Guests!$B$2:$B$501,"&lt;&gt;No"))</f>
        <v/>
      </c>
      <c r="M18" t="str">
        <f>IF($A18="","",COUNTIFS(Guests!$G$2:$G$501,$A18,Guests!$E$2:$E$501,"*Dairy Free*",Guests!$B$2:$B$501,"&lt;&gt;No"))</f>
        <v/>
      </c>
      <c r="N18" t="str">
        <f>IF($A18="","",COUNTIFS(Guests!$G$2:$G$501,$A18,Guests!$E$2:$E$501,"*Vegan*",Guests!$B$2:$B$501,"&lt;&gt;No"))</f>
        <v/>
      </c>
      <c r="O18" t="str">
        <f>IF($A18="","",COUNTIFS(Guests!$G$2:$G$501,$A18,Guests!$E$2:$E$501,"*Vegetarian*",Guests!$B$2:$B$501,"&lt;&gt;No"))</f>
        <v/>
      </c>
      <c r="P18" t="str">
        <f>IF($A18="","",COUNTIFS(Guests!$G$2:$G$501,$A18,Guests!$E$2:$E$501,"*Pescatarian*",Guests!$B$2:$B$501,"&lt;&gt;No"))</f>
        <v/>
      </c>
      <c r="Q18" t="str">
        <f>IF($A18="","",COUNTIFS(Guests!$G$2:$G$501,$A18,Guests!$E$2:$E$501,"*Halal*",Guests!$B$2:$B$501,"&lt;&gt;No"))</f>
        <v/>
      </c>
      <c r="R18" t="str">
        <f>IF($A18="","",COUNTIFS(Guests!$G$2:$G$501,$A18,Guests!$E$2:$E$501,"*Kosher*",Guests!$B$2:$B$501,"&lt;&gt;No"))</f>
        <v/>
      </c>
      <c r="S18" t="str">
        <f>IF($A18="","",COUNTIFS(Guests!$G$2:$G$501,$A18,Guests!$B$2:$B$501,"&lt;&gt;No"))</f>
        <v/>
      </c>
    </row>
    <row r="19" spans="1:19" x14ac:dyDescent="0.25">
      <c r="A19" s="3" t="str">
        <f>IF(Tables!A19="","",Tables!A19)</f>
        <v/>
      </c>
      <c r="B19" t="str">
        <f>IF(OR($A19="",B$1=""),"",COUNTIFS(Guests!$G$2:$G$501,$A19,Guests!$F$2:$F$501,B$1,Guests!$B$2:$B$501,"&lt;&gt;No"))</f>
        <v/>
      </c>
      <c r="C19" t="str">
        <f>IF(OR($A19="",C$1=""),"",COUNTIFS(Guests!$G$2:$G$501,$A19,Guests!$F$2:$F$501,C$1,Guests!$B$2:$B$501,"&lt;&gt;No"))</f>
        <v/>
      </c>
      <c r="D19" t="str">
        <f>IF(OR($A19="",D$1=""),"",COUNTIFS(Guests!$G$2:$G$501,$A19,Guests!$F$2:$F$501,D$1,Guests!$B$2:$B$501,"&lt;&gt;No"))</f>
        <v/>
      </c>
      <c r="E19" t="str">
        <f>IF(OR($A19="",E$1=""),"",COUNTIFS(Guests!$G$2:$G$501,$A19,Guests!$F$2:$F$501,E$1,Guests!$B$2:$B$501,"&lt;&gt;No"))</f>
        <v/>
      </c>
      <c r="F19" t="str">
        <f>IF(OR($A19="",F$1=""),"",COUNTIFS(Guests!$G$2:$G$501,$A19,Guests!$F$2:$F$501,F$1,Guests!$B$2:$B$501,"&lt;&gt;No"))</f>
        <v/>
      </c>
      <c r="G19" t="str">
        <f>IF(OR($A19="",G$1=""),"",COUNTIFS(Guests!$G$2:$G$501,$A19,Guests!$F$2:$F$501,G$1,Guests!$B$2:$B$501,"&lt;&gt;No"))</f>
        <v/>
      </c>
      <c r="H19" t="str">
        <f>IF(OR($A19="",H$1=""),"",COUNTIFS(Guests!$G$2:$G$501,$A19,Guests!$F$2:$F$501,H$1,Guests!$B$2:$B$501,"&lt;&gt;No"))</f>
        <v/>
      </c>
      <c r="I19" t="str">
        <f>IF(OR($A19="",I$1=""),"",COUNTIFS(Guests!$G$2:$G$501,$A19,Guests!$F$2:$F$501,I$1,Guests!$B$2:$B$501,"&lt;&gt;No"))</f>
        <v/>
      </c>
      <c r="J19" t="str">
        <f>IF($A19="","",COUNTIFS(Guests!$G$2:$G$501,$A19,Guests!$F$2:$F$501,"",Guests!$B$2:$B$501,"&lt;&gt;No"))</f>
        <v/>
      </c>
      <c r="K19" t="str">
        <f>IF($A19="","",COUNTIFS(Guests!$G$2:$G$501,$A19,Guests!$E$2:$E$501,"*Nut Allergy*",Guests!$B$2:$B$501,"&lt;&gt;No"))</f>
        <v/>
      </c>
      <c r="L19" t="str">
        <f>IF($A19="","",COUNTIFS(Guests!$G$2:$G$501,$A19,Guests!$E$2:$E$501,"*Gluten Free*",Guests!$B$2:$B$501,"&lt;&gt;No"))</f>
        <v/>
      </c>
      <c r="M19" t="str">
        <f>IF($A19="","",COUNTIFS(Guests!$G$2:$G$501,$A19,Guests!$E$2:$E$501,"*Dairy Free*",Guests!$B$2:$B$501,"&lt;&gt;No"))</f>
        <v/>
      </c>
      <c r="N19" t="str">
        <f>IF($A19="","",COUNTIFS(Guests!$G$2:$G$501,$A19,Guests!$E$2:$E$501,"*Vegan*",Guests!$B$2:$B$501,"&lt;&gt;No"))</f>
        <v/>
      </c>
      <c r="O19" t="str">
        <f>IF($A19="","",COUNTIFS(Guests!$G$2:$G$501,$A19,Guests!$E$2:$E$501,"*Vegetarian*",Guests!$B$2:$B$501,"&lt;&gt;No"))</f>
        <v/>
      </c>
      <c r="P19" t="str">
        <f>IF($A19="","",COUNTIFS(Guests!$G$2:$G$501,$A19,Guests!$E$2:$E$501,"*Pescatarian*",Guests!$B$2:$B$501,"&lt;&gt;No"))</f>
        <v/>
      </c>
      <c r="Q19" t="str">
        <f>IF($A19="","",COUNTIFS(Guests!$G$2:$G$501,$A19,Guests!$E$2:$E$501,"*Halal*",Guests!$B$2:$B$501,"&lt;&gt;No"))</f>
        <v/>
      </c>
      <c r="R19" t="str">
        <f>IF($A19="","",COUNTIFS(Guests!$G$2:$G$501,$A19,Guests!$E$2:$E$501,"*Kosher*",Guests!$B$2:$B$501,"&lt;&gt;No"))</f>
        <v/>
      </c>
      <c r="S19" t="str">
        <f>IF($A19="","",COUNTIFS(Guests!$G$2:$G$501,$A19,Guests!$B$2:$B$501,"&lt;&gt;No"))</f>
        <v/>
      </c>
    </row>
    <row r="20" spans="1:19" x14ac:dyDescent="0.25">
      <c r="A20" s="3" t="str">
        <f>IF(Tables!A20="","",Tables!A20)</f>
        <v/>
      </c>
      <c r="B20" t="str">
        <f>IF(OR($A20="",B$1=""),"",COUNTIFS(Guests!$G$2:$G$501,$A20,Guests!$F$2:$F$501,B$1,Guests!$B$2:$B$501,"&lt;&gt;No"))</f>
        <v/>
      </c>
      <c r="C20" t="str">
        <f>IF(OR($A20="",C$1=""),"",COUNTIFS(Guests!$G$2:$G$501,$A20,Guests!$F$2:$F$501,C$1,Guests!$B$2:$B$501,"&lt;&gt;No"))</f>
        <v/>
      </c>
      <c r="D20" t="str">
        <f>IF(OR($A20="",D$1=""),"",COUNTIFS(Guests!$G$2:$G$501,$A20,Guests!$F$2:$F$501,D$1,Guests!$B$2:$B$501,"&lt;&gt;No"))</f>
        <v/>
      </c>
      <c r="E20" t="str">
        <f>IF(OR($A20="",E$1=""),"",COUNTIFS(Guests!$G$2:$G$501,$A20,Guests!$F$2:$F$501,E$1,Guests!$B$2:$B$501,"&lt;&gt;No"))</f>
        <v/>
      </c>
      <c r="F20" t="str">
        <f>IF(OR($A20="",F$1=""),"",COUNTIFS(Guests!$G$2:$G$501,$A20,Guests!$F$2:$F$501,F$1,Guests!$B$2:$B$501,"&lt;&gt;No"))</f>
        <v/>
      </c>
      <c r="G20" t="str">
        <f>IF(OR($A20="",G$1=""),"",COUNTIFS(Guests!$G$2:$G$501,$A20,Guests!$F$2:$F$501,G$1,Guests!$B$2:$B$501,"&lt;&gt;No"))</f>
        <v/>
      </c>
      <c r="H20" t="str">
        <f>IF(OR($A20="",H$1=""),"",COUNTIFS(Guests!$G$2:$G$501,$A20,Guests!$F$2:$F$501,H$1,Guests!$B$2:$B$501,"&lt;&gt;No"))</f>
        <v/>
      </c>
      <c r="I20" t="str">
        <f>IF(OR($A20="",I$1=""),"",COUNTIFS(Guests!$G$2:$G$501,$A20,Guests!$F$2:$F$501,I$1,Guests!$B$2:$B$501,"&lt;&gt;No"))</f>
        <v/>
      </c>
      <c r="J20" t="str">
        <f>IF($A20="","",COUNTIFS(Guests!$G$2:$G$501,$A20,Guests!$F$2:$F$501,"",Guests!$B$2:$B$501,"&lt;&gt;No"))</f>
        <v/>
      </c>
      <c r="K20" t="str">
        <f>IF($A20="","",COUNTIFS(Guests!$G$2:$G$501,$A20,Guests!$E$2:$E$501,"*Nut Allergy*",Guests!$B$2:$B$501,"&lt;&gt;No"))</f>
        <v/>
      </c>
      <c r="L20" t="str">
        <f>IF($A20="","",COUNTIFS(Guests!$G$2:$G$501,$A20,Guests!$E$2:$E$501,"*Gluten Free*",Guests!$B$2:$B$501,"&lt;&gt;No"))</f>
        <v/>
      </c>
      <c r="M20" t="str">
        <f>IF($A20="","",COUNTIFS(Guests!$G$2:$G$501,$A20,Guests!$E$2:$E$501,"*Dairy Free*",Guests!$B$2:$B$501,"&lt;&gt;No"))</f>
        <v/>
      </c>
      <c r="N20" t="str">
        <f>IF($A20="","",COUNTIFS(Guests!$G$2:$G$501,$A20,Guests!$E$2:$E$501,"*Vegan*",Guests!$B$2:$B$501,"&lt;&gt;No"))</f>
        <v/>
      </c>
      <c r="O20" t="str">
        <f>IF($A20="","",COUNTIFS(Guests!$G$2:$G$501,$A20,Guests!$E$2:$E$501,"*Vegetarian*",Guests!$B$2:$B$501,"&lt;&gt;No"))</f>
        <v/>
      </c>
      <c r="P20" t="str">
        <f>IF($A20="","",COUNTIFS(Guests!$G$2:$G$501,$A20,Guests!$E$2:$E$501,"*Pescatarian*",Guests!$B$2:$B$501,"&lt;&gt;No"))</f>
        <v/>
      </c>
      <c r="Q20" t="str">
        <f>IF($A20="","",COUNTIFS(Guests!$G$2:$G$501,$A20,Guests!$E$2:$E$501,"*Halal*",Guests!$B$2:$B$501,"&lt;&gt;No"))</f>
        <v/>
      </c>
      <c r="R20" t="str">
        <f>IF($A20="","",COUNTIFS(Guests!$G$2:$G$501,$A20,Guests!$E$2:$E$501,"*Kosher*",Guests!$B$2:$B$501,"&lt;&gt;No"))</f>
        <v/>
      </c>
      <c r="S20" t="str">
        <f>IF($A20="","",COUNTIFS(Guests!$G$2:$G$501,$A20,Guests!$B$2:$B$501,"&lt;&gt;No"))</f>
        <v/>
      </c>
    </row>
    <row r="21" spans="1:19" x14ac:dyDescent="0.25">
      <c r="A21" s="3" t="str">
        <f>IF(Tables!A21="","",Tables!A21)</f>
        <v/>
      </c>
      <c r="B21" t="str">
        <f>IF(OR($A21="",B$1=""),"",COUNTIFS(Guests!$G$2:$G$501,$A21,Guests!$F$2:$F$501,B$1,Guests!$B$2:$B$501,"&lt;&gt;No"))</f>
        <v/>
      </c>
      <c r="C21" t="str">
        <f>IF(OR($A21="",C$1=""),"",COUNTIFS(Guests!$G$2:$G$501,$A21,Guests!$F$2:$F$501,C$1,Guests!$B$2:$B$501,"&lt;&gt;No"))</f>
        <v/>
      </c>
      <c r="D21" t="str">
        <f>IF(OR($A21="",D$1=""),"",COUNTIFS(Guests!$G$2:$G$501,$A21,Guests!$F$2:$F$501,D$1,Guests!$B$2:$B$501,"&lt;&gt;No"))</f>
        <v/>
      </c>
      <c r="E21" t="str">
        <f>IF(OR($A21="",E$1=""),"",COUNTIFS(Guests!$G$2:$G$501,$A21,Guests!$F$2:$F$501,E$1,Guests!$B$2:$B$501,"&lt;&gt;No"))</f>
        <v/>
      </c>
      <c r="F21" t="str">
        <f>IF(OR($A21="",F$1=""),"",COUNTIFS(Guests!$G$2:$G$501,$A21,Guests!$F$2:$F$501,F$1,Guests!$B$2:$B$501,"&lt;&gt;No"))</f>
        <v/>
      </c>
      <c r="G21" t="str">
        <f>IF(OR($A21="",G$1=""),"",COUNTIFS(Guests!$G$2:$G$501,$A21,Guests!$F$2:$F$501,G$1,Guests!$B$2:$B$501,"&lt;&gt;No"))</f>
        <v/>
      </c>
      <c r="H21" t="str">
        <f>IF(OR($A21="",H$1=""),"",COUNTIFS(Guests!$G$2:$G$501,$A21,Guests!$F$2:$F$501,H$1,Guests!$B$2:$B$501,"&lt;&gt;No"))</f>
        <v/>
      </c>
      <c r="I21" t="str">
        <f>IF(OR($A21="",I$1=""),"",COUNTIFS(Guests!$G$2:$G$501,$A21,Guests!$F$2:$F$501,I$1,Guests!$B$2:$B$501,"&lt;&gt;No"))</f>
        <v/>
      </c>
      <c r="J21" t="str">
        <f>IF($A21="","",COUNTIFS(Guests!$G$2:$G$501,$A21,Guests!$F$2:$F$501,"",Guests!$B$2:$B$501,"&lt;&gt;No"))</f>
        <v/>
      </c>
      <c r="K21" t="str">
        <f>IF($A21="","",COUNTIFS(Guests!$G$2:$G$501,$A21,Guests!$E$2:$E$501,"*Nut Allergy*",Guests!$B$2:$B$501,"&lt;&gt;No"))</f>
        <v/>
      </c>
      <c r="L21" t="str">
        <f>IF($A21="","",COUNTIFS(Guests!$G$2:$G$501,$A21,Guests!$E$2:$E$501,"*Gluten Free*",Guests!$B$2:$B$501,"&lt;&gt;No"))</f>
        <v/>
      </c>
      <c r="M21" t="str">
        <f>IF($A21="","",COUNTIFS(Guests!$G$2:$G$501,$A21,Guests!$E$2:$E$501,"*Dairy Free*",Guests!$B$2:$B$501,"&lt;&gt;No"))</f>
        <v/>
      </c>
      <c r="N21" t="str">
        <f>IF($A21="","",COUNTIFS(Guests!$G$2:$G$501,$A21,Guests!$E$2:$E$501,"*Vegan*",Guests!$B$2:$B$501,"&lt;&gt;No"))</f>
        <v/>
      </c>
      <c r="O21" t="str">
        <f>IF($A21="","",COUNTIFS(Guests!$G$2:$G$501,$A21,Guests!$E$2:$E$501,"*Vegetarian*",Guests!$B$2:$B$501,"&lt;&gt;No"))</f>
        <v/>
      </c>
      <c r="P21" t="str">
        <f>IF($A21="","",COUNTIFS(Guests!$G$2:$G$501,$A21,Guests!$E$2:$E$501,"*Pescatarian*",Guests!$B$2:$B$501,"&lt;&gt;No"))</f>
        <v/>
      </c>
      <c r="Q21" t="str">
        <f>IF($A21="","",COUNTIFS(Guests!$G$2:$G$501,$A21,Guests!$E$2:$E$501,"*Halal*",Guests!$B$2:$B$501,"&lt;&gt;No"))</f>
        <v/>
      </c>
      <c r="R21" t="str">
        <f>IF($A21="","",COUNTIFS(Guests!$G$2:$G$501,$A21,Guests!$E$2:$E$501,"*Kosher*",Guests!$B$2:$B$501,"&lt;&gt;No"))</f>
        <v/>
      </c>
      <c r="S21" t="str">
        <f>IF($A21="","",COUNTIFS(Guests!$G$2:$G$501,$A21,Guests!$B$2:$B$501,"&lt;&gt;No"))</f>
        <v/>
      </c>
    </row>
    <row r="22" spans="1:19" x14ac:dyDescent="0.25">
      <c r="A22" s="3" t="str">
        <f>IF(Tables!A22="","",Tables!A22)</f>
        <v/>
      </c>
      <c r="B22" t="str">
        <f>IF(OR($A22="",B$1=""),"",COUNTIFS(Guests!$G$2:$G$501,$A22,Guests!$F$2:$F$501,B$1,Guests!$B$2:$B$501,"&lt;&gt;No"))</f>
        <v/>
      </c>
      <c r="C22" t="str">
        <f>IF(OR($A22="",C$1=""),"",COUNTIFS(Guests!$G$2:$G$501,$A22,Guests!$F$2:$F$501,C$1,Guests!$B$2:$B$501,"&lt;&gt;No"))</f>
        <v/>
      </c>
      <c r="D22" t="str">
        <f>IF(OR($A22="",D$1=""),"",COUNTIFS(Guests!$G$2:$G$501,$A22,Guests!$F$2:$F$501,D$1,Guests!$B$2:$B$501,"&lt;&gt;No"))</f>
        <v/>
      </c>
      <c r="E22" t="str">
        <f>IF(OR($A22="",E$1=""),"",COUNTIFS(Guests!$G$2:$G$501,$A22,Guests!$F$2:$F$501,E$1,Guests!$B$2:$B$501,"&lt;&gt;No"))</f>
        <v/>
      </c>
      <c r="F22" t="str">
        <f>IF(OR($A22="",F$1=""),"",COUNTIFS(Guests!$G$2:$G$501,$A22,Guests!$F$2:$F$501,F$1,Guests!$B$2:$B$501,"&lt;&gt;No"))</f>
        <v/>
      </c>
      <c r="G22" t="str">
        <f>IF(OR($A22="",G$1=""),"",COUNTIFS(Guests!$G$2:$G$501,$A22,Guests!$F$2:$F$501,G$1,Guests!$B$2:$B$501,"&lt;&gt;No"))</f>
        <v/>
      </c>
      <c r="H22" t="str">
        <f>IF(OR($A22="",H$1=""),"",COUNTIFS(Guests!$G$2:$G$501,$A22,Guests!$F$2:$F$501,H$1,Guests!$B$2:$B$501,"&lt;&gt;No"))</f>
        <v/>
      </c>
      <c r="I22" t="str">
        <f>IF(OR($A22="",I$1=""),"",COUNTIFS(Guests!$G$2:$G$501,$A22,Guests!$F$2:$F$501,I$1,Guests!$B$2:$B$501,"&lt;&gt;No"))</f>
        <v/>
      </c>
      <c r="J22" t="str">
        <f>IF($A22="","",COUNTIFS(Guests!$G$2:$G$501,$A22,Guests!$F$2:$F$501,"",Guests!$B$2:$B$501,"&lt;&gt;No"))</f>
        <v/>
      </c>
      <c r="K22" t="str">
        <f>IF($A22="","",COUNTIFS(Guests!$G$2:$G$501,$A22,Guests!$E$2:$E$501,"*Nut Allergy*",Guests!$B$2:$B$501,"&lt;&gt;No"))</f>
        <v/>
      </c>
      <c r="L22" t="str">
        <f>IF($A22="","",COUNTIFS(Guests!$G$2:$G$501,$A22,Guests!$E$2:$E$501,"*Gluten Free*",Guests!$B$2:$B$501,"&lt;&gt;No"))</f>
        <v/>
      </c>
      <c r="M22" t="str">
        <f>IF($A22="","",COUNTIFS(Guests!$G$2:$G$501,$A22,Guests!$E$2:$E$501,"*Dairy Free*",Guests!$B$2:$B$501,"&lt;&gt;No"))</f>
        <v/>
      </c>
      <c r="N22" t="str">
        <f>IF($A22="","",COUNTIFS(Guests!$G$2:$G$501,$A22,Guests!$E$2:$E$501,"*Vegan*",Guests!$B$2:$B$501,"&lt;&gt;No"))</f>
        <v/>
      </c>
      <c r="O22" t="str">
        <f>IF($A22="","",COUNTIFS(Guests!$G$2:$G$501,$A22,Guests!$E$2:$E$501,"*Vegetarian*",Guests!$B$2:$B$501,"&lt;&gt;No"))</f>
        <v/>
      </c>
      <c r="P22" t="str">
        <f>IF($A22="","",COUNTIFS(Guests!$G$2:$G$501,$A22,Guests!$E$2:$E$501,"*Pescatarian*",Guests!$B$2:$B$501,"&lt;&gt;No"))</f>
        <v/>
      </c>
      <c r="Q22" t="str">
        <f>IF($A22="","",COUNTIFS(Guests!$G$2:$G$501,$A22,Guests!$E$2:$E$501,"*Halal*",Guests!$B$2:$B$501,"&lt;&gt;No"))</f>
        <v/>
      </c>
      <c r="R22" t="str">
        <f>IF($A22="","",COUNTIFS(Guests!$G$2:$G$501,$A22,Guests!$E$2:$E$501,"*Kosher*",Guests!$B$2:$B$501,"&lt;&gt;No"))</f>
        <v/>
      </c>
      <c r="S22" t="str">
        <f>IF($A22="","",COUNTIFS(Guests!$G$2:$G$501,$A22,Guests!$B$2:$B$501,"&lt;&gt;No"))</f>
        <v/>
      </c>
    </row>
    <row r="23" spans="1:19" x14ac:dyDescent="0.25">
      <c r="A23" s="3" t="str">
        <f>IF(Tables!A23="","",Tables!A23)</f>
        <v/>
      </c>
      <c r="B23" t="str">
        <f>IF(OR($A23="",B$1=""),"",COUNTIFS(Guests!$G$2:$G$501,$A23,Guests!$F$2:$F$501,B$1,Guests!$B$2:$B$501,"&lt;&gt;No"))</f>
        <v/>
      </c>
      <c r="C23" t="str">
        <f>IF(OR($A23="",C$1=""),"",COUNTIFS(Guests!$G$2:$G$501,$A23,Guests!$F$2:$F$501,C$1,Guests!$B$2:$B$501,"&lt;&gt;No"))</f>
        <v/>
      </c>
      <c r="D23" t="str">
        <f>IF(OR($A23="",D$1=""),"",COUNTIFS(Guests!$G$2:$G$501,$A23,Guests!$F$2:$F$501,D$1,Guests!$B$2:$B$501,"&lt;&gt;No"))</f>
        <v/>
      </c>
      <c r="E23" t="str">
        <f>IF(OR($A23="",E$1=""),"",COUNTIFS(Guests!$G$2:$G$501,$A23,Guests!$F$2:$F$501,E$1,Guests!$B$2:$B$501,"&lt;&gt;No"))</f>
        <v/>
      </c>
      <c r="F23" t="str">
        <f>IF(OR($A23="",F$1=""),"",COUNTIFS(Guests!$G$2:$G$501,$A23,Guests!$F$2:$F$501,F$1,Guests!$B$2:$B$501,"&lt;&gt;No"))</f>
        <v/>
      </c>
      <c r="G23" t="str">
        <f>IF(OR($A23="",G$1=""),"",COUNTIFS(Guests!$G$2:$G$501,$A23,Guests!$F$2:$F$501,G$1,Guests!$B$2:$B$501,"&lt;&gt;No"))</f>
        <v/>
      </c>
      <c r="H23" t="str">
        <f>IF(OR($A23="",H$1=""),"",COUNTIFS(Guests!$G$2:$G$501,$A23,Guests!$F$2:$F$501,H$1,Guests!$B$2:$B$501,"&lt;&gt;No"))</f>
        <v/>
      </c>
      <c r="I23" t="str">
        <f>IF(OR($A23="",I$1=""),"",COUNTIFS(Guests!$G$2:$G$501,$A23,Guests!$F$2:$F$501,I$1,Guests!$B$2:$B$501,"&lt;&gt;No"))</f>
        <v/>
      </c>
      <c r="J23" t="str">
        <f>IF($A23="","",COUNTIFS(Guests!$G$2:$G$501,$A23,Guests!$F$2:$F$501,"",Guests!$B$2:$B$501,"&lt;&gt;No"))</f>
        <v/>
      </c>
      <c r="K23" t="str">
        <f>IF($A23="","",COUNTIFS(Guests!$G$2:$G$501,$A23,Guests!$E$2:$E$501,"*Nut Allergy*",Guests!$B$2:$B$501,"&lt;&gt;No"))</f>
        <v/>
      </c>
      <c r="L23" t="str">
        <f>IF($A23="","",COUNTIFS(Guests!$G$2:$G$501,$A23,Guests!$E$2:$E$501,"*Gluten Free*",Guests!$B$2:$B$501,"&lt;&gt;No"))</f>
        <v/>
      </c>
      <c r="M23" t="str">
        <f>IF($A23="","",COUNTIFS(Guests!$G$2:$G$501,$A23,Guests!$E$2:$E$501,"*Dairy Free*",Guests!$B$2:$B$501,"&lt;&gt;No"))</f>
        <v/>
      </c>
      <c r="N23" t="str">
        <f>IF($A23="","",COUNTIFS(Guests!$G$2:$G$501,$A23,Guests!$E$2:$E$501,"*Vegan*",Guests!$B$2:$B$501,"&lt;&gt;No"))</f>
        <v/>
      </c>
      <c r="O23" t="str">
        <f>IF($A23="","",COUNTIFS(Guests!$G$2:$G$501,$A23,Guests!$E$2:$E$501,"*Vegetarian*",Guests!$B$2:$B$501,"&lt;&gt;No"))</f>
        <v/>
      </c>
      <c r="P23" t="str">
        <f>IF($A23="","",COUNTIFS(Guests!$G$2:$G$501,$A23,Guests!$E$2:$E$501,"*Pescatarian*",Guests!$B$2:$B$501,"&lt;&gt;No"))</f>
        <v/>
      </c>
      <c r="Q23" t="str">
        <f>IF($A23="","",COUNTIFS(Guests!$G$2:$G$501,$A23,Guests!$E$2:$E$501,"*Halal*",Guests!$B$2:$B$501,"&lt;&gt;No"))</f>
        <v/>
      </c>
      <c r="R23" t="str">
        <f>IF($A23="","",COUNTIFS(Guests!$G$2:$G$501,$A23,Guests!$E$2:$E$501,"*Kosher*",Guests!$B$2:$B$501,"&lt;&gt;No"))</f>
        <v/>
      </c>
      <c r="S23" t="str">
        <f>IF($A23="","",COUNTIFS(Guests!$G$2:$G$501,$A23,Guests!$B$2:$B$501,"&lt;&gt;No"))</f>
        <v/>
      </c>
    </row>
    <row r="24" spans="1:19" x14ac:dyDescent="0.25">
      <c r="A24" s="3" t="str">
        <f>IF(Tables!A24="","",Tables!A24)</f>
        <v/>
      </c>
      <c r="B24" t="str">
        <f>IF(OR($A24="",B$1=""),"",COUNTIFS(Guests!$G$2:$G$501,$A24,Guests!$F$2:$F$501,B$1,Guests!$B$2:$B$501,"&lt;&gt;No"))</f>
        <v/>
      </c>
      <c r="C24" t="str">
        <f>IF(OR($A24="",C$1=""),"",COUNTIFS(Guests!$G$2:$G$501,$A24,Guests!$F$2:$F$501,C$1,Guests!$B$2:$B$501,"&lt;&gt;No"))</f>
        <v/>
      </c>
      <c r="D24" t="str">
        <f>IF(OR($A24="",D$1=""),"",COUNTIFS(Guests!$G$2:$G$501,$A24,Guests!$F$2:$F$501,D$1,Guests!$B$2:$B$501,"&lt;&gt;No"))</f>
        <v/>
      </c>
      <c r="E24" t="str">
        <f>IF(OR($A24="",E$1=""),"",COUNTIFS(Guests!$G$2:$G$501,$A24,Guests!$F$2:$F$501,E$1,Guests!$B$2:$B$501,"&lt;&gt;No"))</f>
        <v/>
      </c>
      <c r="F24" t="str">
        <f>IF(OR($A24="",F$1=""),"",COUNTIFS(Guests!$G$2:$G$501,$A24,Guests!$F$2:$F$501,F$1,Guests!$B$2:$B$501,"&lt;&gt;No"))</f>
        <v/>
      </c>
      <c r="G24" t="str">
        <f>IF(OR($A24="",G$1=""),"",COUNTIFS(Guests!$G$2:$G$501,$A24,Guests!$F$2:$F$501,G$1,Guests!$B$2:$B$501,"&lt;&gt;No"))</f>
        <v/>
      </c>
      <c r="H24" t="str">
        <f>IF(OR($A24="",H$1=""),"",COUNTIFS(Guests!$G$2:$G$501,$A24,Guests!$F$2:$F$501,H$1,Guests!$B$2:$B$501,"&lt;&gt;No"))</f>
        <v/>
      </c>
      <c r="I24" t="str">
        <f>IF(OR($A24="",I$1=""),"",COUNTIFS(Guests!$G$2:$G$501,$A24,Guests!$F$2:$F$501,I$1,Guests!$B$2:$B$501,"&lt;&gt;No"))</f>
        <v/>
      </c>
      <c r="J24" t="str">
        <f>IF($A24="","",COUNTIFS(Guests!$G$2:$G$501,$A24,Guests!$F$2:$F$501,"",Guests!$B$2:$B$501,"&lt;&gt;No"))</f>
        <v/>
      </c>
      <c r="K24" t="str">
        <f>IF($A24="","",COUNTIFS(Guests!$G$2:$G$501,$A24,Guests!$E$2:$E$501,"*Nut Allergy*",Guests!$B$2:$B$501,"&lt;&gt;No"))</f>
        <v/>
      </c>
      <c r="L24" t="str">
        <f>IF($A24="","",COUNTIFS(Guests!$G$2:$G$501,$A24,Guests!$E$2:$E$501,"*Gluten Free*",Guests!$B$2:$B$501,"&lt;&gt;No"))</f>
        <v/>
      </c>
      <c r="M24" t="str">
        <f>IF($A24="","",COUNTIFS(Guests!$G$2:$G$501,$A24,Guests!$E$2:$E$501,"*Dairy Free*",Guests!$B$2:$B$501,"&lt;&gt;No"))</f>
        <v/>
      </c>
      <c r="N24" t="str">
        <f>IF($A24="","",COUNTIFS(Guests!$G$2:$G$501,$A24,Guests!$E$2:$E$501,"*Vegan*",Guests!$B$2:$B$501,"&lt;&gt;No"))</f>
        <v/>
      </c>
      <c r="O24" t="str">
        <f>IF($A24="","",COUNTIFS(Guests!$G$2:$G$501,$A24,Guests!$E$2:$E$501,"*Vegetarian*",Guests!$B$2:$B$501,"&lt;&gt;No"))</f>
        <v/>
      </c>
      <c r="P24" t="str">
        <f>IF($A24="","",COUNTIFS(Guests!$G$2:$G$501,$A24,Guests!$E$2:$E$501,"*Pescatarian*",Guests!$B$2:$B$501,"&lt;&gt;No"))</f>
        <v/>
      </c>
      <c r="Q24" t="str">
        <f>IF($A24="","",COUNTIFS(Guests!$G$2:$G$501,$A24,Guests!$E$2:$E$501,"*Halal*",Guests!$B$2:$B$501,"&lt;&gt;No"))</f>
        <v/>
      </c>
      <c r="R24" t="str">
        <f>IF($A24="","",COUNTIFS(Guests!$G$2:$G$501,$A24,Guests!$E$2:$E$501,"*Kosher*",Guests!$B$2:$B$501,"&lt;&gt;No"))</f>
        <v/>
      </c>
      <c r="S24" t="str">
        <f>IF($A24="","",COUNTIFS(Guests!$G$2:$G$501,$A24,Guests!$B$2:$B$501,"&lt;&gt;No"))</f>
        <v/>
      </c>
    </row>
    <row r="25" spans="1:19" x14ac:dyDescent="0.25">
      <c r="A25" s="3" t="str">
        <f>IF(Tables!A25="","",Tables!A25)</f>
        <v/>
      </c>
      <c r="B25" t="str">
        <f>IF(OR($A25="",B$1=""),"",COUNTIFS(Guests!$G$2:$G$501,$A25,Guests!$F$2:$F$501,B$1,Guests!$B$2:$B$501,"&lt;&gt;No"))</f>
        <v/>
      </c>
      <c r="C25" t="str">
        <f>IF(OR($A25="",C$1=""),"",COUNTIFS(Guests!$G$2:$G$501,$A25,Guests!$F$2:$F$501,C$1,Guests!$B$2:$B$501,"&lt;&gt;No"))</f>
        <v/>
      </c>
      <c r="D25" t="str">
        <f>IF(OR($A25="",D$1=""),"",COUNTIFS(Guests!$G$2:$G$501,$A25,Guests!$F$2:$F$501,D$1,Guests!$B$2:$B$501,"&lt;&gt;No"))</f>
        <v/>
      </c>
      <c r="E25" t="str">
        <f>IF(OR($A25="",E$1=""),"",COUNTIFS(Guests!$G$2:$G$501,$A25,Guests!$F$2:$F$501,E$1,Guests!$B$2:$B$501,"&lt;&gt;No"))</f>
        <v/>
      </c>
      <c r="F25" t="str">
        <f>IF(OR($A25="",F$1=""),"",COUNTIFS(Guests!$G$2:$G$501,$A25,Guests!$F$2:$F$501,F$1,Guests!$B$2:$B$501,"&lt;&gt;No"))</f>
        <v/>
      </c>
      <c r="G25" t="str">
        <f>IF(OR($A25="",G$1=""),"",COUNTIFS(Guests!$G$2:$G$501,$A25,Guests!$F$2:$F$501,G$1,Guests!$B$2:$B$501,"&lt;&gt;No"))</f>
        <v/>
      </c>
      <c r="H25" t="str">
        <f>IF(OR($A25="",H$1=""),"",COUNTIFS(Guests!$G$2:$G$501,$A25,Guests!$F$2:$F$501,H$1,Guests!$B$2:$B$501,"&lt;&gt;No"))</f>
        <v/>
      </c>
      <c r="I25" t="str">
        <f>IF(OR($A25="",I$1=""),"",COUNTIFS(Guests!$G$2:$G$501,$A25,Guests!$F$2:$F$501,I$1,Guests!$B$2:$B$501,"&lt;&gt;No"))</f>
        <v/>
      </c>
      <c r="J25" t="str">
        <f>IF($A25="","",COUNTIFS(Guests!$G$2:$G$501,$A25,Guests!$F$2:$F$501,"",Guests!$B$2:$B$501,"&lt;&gt;No"))</f>
        <v/>
      </c>
      <c r="K25" t="str">
        <f>IF($A25="","",COUNTIFS(Guests!$G$2:$G$501,$A25,Guests!$E$2:$E$501,"*Nut Allergy*",Guests!$B$2:$B$501,"&lt;&gt;No"))</f>
        <v/>
      </c>
      <c r="L25" t="str">
        <f>IF($A25="","",COUNTIFS(Guests!$G$2:$G$501,$A25,Guests!$E$2:$E$501,"*Gluten Free*",Guests!$B$2:$B$501,"&lt;&gt;No"))</f>
        <v/>
      </c>
      <c r="M25" t="str">
        <f>IF($A25="","",COUNTIFS(Guests!$G$2:$G$501,$A25,Guests!$E$2:$E$501,"*Dairy Free*",Guests!$B$2:$B$501,"&lt;&gt;No"))</f>
        <v/>
      </c>
      <c r="N25" t="str">
        <f>IF($A25="","",COUNTIFS(Guests!$G$2:$G$501,$A25,Guests!$E$2:$E$501,"*Vegan*",Guests!$B$2:$B$501,"&lt;&gt;No"))</f>
        <v/>
      </c>
      <c r="O25" t="str">
        <f>IF($A25="","",COUNTIFS(Guests!$G$2:$G$501,$A25,Guests!$E$2:$E$501,"*Vegetarian*",Guests!$B$2:$B$501,"&lt;&gt;No"))</f>
        <v/>
      </c>
      <c r="P25" t="str">
        <f>IF($A25="","",COUNTIFS(Guests!$G$2:$G$501,$A25,Guests!$E$2:$E$501,"*Pescatarian*",Guests!$B$2:$B$501,"&lt;&gt;No"))</f>
        <v/>
      </c>
      <c r="Q25" t="str">
        <f>IF($A25="","",COUNTIFS(Guests!$G$2:$G$501,$A25,Guests!$E$2:$E$501,"*Halal*",Guests!$B$2:$B$501,"&lt;&gt;No"))</f>
        <v/>
      </c>
      <c r="R25" t="str">
        <f>IF($A25="","",COUNTIFS(Guests!$G$2:$G$501,$A25,Guests!$E$2:$E$501,"*Kosher*",Guests!$B$2:$B$501,"&lt;&gt;No"))</f>
        <v/>
      </c>
      <c r="S25" t="str">
        <f>IF($A25="","",COUNTIFS(Guests!$G$2:$G$501,$A25,Guests!$B$2:$B$501,"&lt;&gt;No"))</f>
        <v/>
      </c>
    </row>
    <row r="26" spans="1:19" x14ac:dyDescent="0.25">
      <c r="A26" s="3" t="str">
        <f>IF(Tables!A26="","",Tables!A26)</f>
        <v/>
      </c>
      <c r="B26" t="str">
        <f>IF(OR($A26="",B$1=""),"",COUNTIFS(Guests!$G$2:$G$501,$A26,Guests!$F$2:$F$501,B$1,Guests!$B$2:$B$501,"&lt;&gt;No"))</f>
        <v/>
      </c>
      <c r="C26" t="str">
        <f>IF(OR($A26="",C$1=""),"",COUNTIFS(Guests!$G$2:$G$501,$A26,Guests!$F$2:$F$501,C$1,Guests!$B$2:$B$501,"&lt;&gt;No"))</f>
        <v/>
      </c>
      <c r="D26" t="str">
        <f>IF(OR($A26="",D$1=""),"",COUNTIFS(Guests!$G$2:$G$501,$A26,Guests!$F$2:$F$501,D$1,Guests!$B$2:$B$501,"&lt;&gt;No"))</f>
        <v/>
      </c>
      <c r="E26" t="str">
        <f>IF(OR($A26="",E$1=""),"",COUNTIFS(Guests!$G$2:$G$501,$A26,Guests!$F$2:$F$501,E$1,Guests!$B$2:$B$501,"&lt;&gt;No"))</f>
        <v/>
      </c>
      <c r="F26" t="str">
        <f>IF(OR($A26="",F$1=""),"",COUNTIFS(Guests!$G$2:$G$501,$A26,Guests!$F$2:$F$501,F$1,Guests!$B$2:$B$501,"&lt;&gt;No"))</f>
        <v/>
      </c>
      <c r="G26" t="str">
        <f>IF(OR($A26="",G$1=""),"",COUNTIFS(Guests!$G$2:$G$501,$A26,Guests!$F$2:$F$501,G$1,Guests!$B$2:$B$501,"&lt;&gt;No"))</f>
        <v/>
      </c>
      <c r="H26" t="str">
        <f>IF(OR($A26="",H$1=""),"",COUNTIFS(Guests!$G$2:$G$501,$A26,Guests!$F$2:$F$501,H$1,Guests!$B$2:$B$501,"&lt;&gt;No"))</f>
        <v/>
      </c>
      <c r="I26" t="str">
        <f>IF(OR($A26="",I$1=""),"",COUNTIFS(Guests!$G$2:$G$501,$A26,Guests!$F$2:$F$501,I$1,Guests!$B$2:$B$501,"&lt;&gt;No"))</f>
        <v/>
      </c>
      <c r="J26" t="str">
        <f>IF($A26="","",COUNTIFS(Guests!$G$2:$G$501,$A26,Guests!$F$2:$F$501,"",Guests!$B$2:$B$501,"&lt;&gt;No"))</f>
        <v/>
      </c>
      <c r="K26" t="str">
        <f>IF($A26="","",COUNTIFS(Guests!$G$2:$G$501,$A26,Guests!$E$2:$E$501,"*Nut Allergy*",Guests!$B$2:$B$501,"&lt;&gt;No"))</f>
        <v/>
      </c>
      <c r="L26" t="str">
        <f>IF($A26="","",COUNTIFS(Guests!$G$2:$G$501,$A26,Guests!$E$2:$E$501,"*Gluten Free*",Guests!$B$2:$B$501,"&lt;&gt;No"))</f>
        <v/>
      </c>
      <c r="M26" t="str">
        <f>IF($A26="","",COUNTIFS(Guests!$G$2:$G$501,$A26,Guests!$E$2:$E$501,"*Dairy Free*",Guests!$B$2:$B$501,"&lt;&gt;No"))</f>
        <v/>
      </c>
      <c r="N26" t="str">
        <f>IF($A26="","",COUNTIFS(Guests!$G$2:$G$501,$A26,Guests!$E$2:$E$501,"*Vegan*",Guests!$B$2:$B$501,"&lt;&gt;No"))</f>
        <v/>
      </c>
      <c r="O26" t="str">
        <f>IF($A26="","",COUNTIFS(Guests!$G$2:$G$501,$A26,Guests!$E$2:$E$501,"*Vegetarian*",Guests!$B$2:$B$501,"&lt;&gt;No"))</f>
        <v/>
      </c>
      <c r="P26" t="str">
        <f>IF($A26="","",COUNTIFS(Guests!$G$2:$G$501,$A26,Guests!$E$2:$E$501,"*Pescatarian*",Guests!$B$2:$B$501,"&lt;&gt;No"))</f>
        <v/>
      </c>
      <c r="Q26" t="str">
        <f>IF($A26="","",COUNTIFS(Guests!$G$2:$G$501,$A26,Guests!$E$2:$E$501,"*Halal*",Guests!$B$2:$B$501,"&lt;&gt;No"))</f>
        <v/>
      </c>
      <c r="R26" t="str">
        <f>IF($A26="","",COUNTIFS(Guests!$G$2:$G$501,$A26,Guests!$E$2:$E$501,"*Kosher*",Guests!$B$2:$B$501,"&lt;&gt;No"))</f>
        <v/>
      </c>
      <c r="S26" t="str">
        <f>IF($A26="","",COUNTIFS(Guests!$G$2:$G$501,$A26,Guests!$B$2:$B$501,"&lt;&gt;No"))</f>
        <v/>
      </c>
    </row>
    <row r="27" spans="1:19" x14ac:dyDescent="0.25">
      <c r="A27" s="3" t="str">
        <f>IF(Tables!A27="","",Tables!A27)</f>
        <v/>
      </c>
      <c r="B27" t="str">
        <f>IF(OR($A27="",B$1=""),"",COUNTIFS(Guests!$G$2:$G$501,$A27,Guests!$F$2:$F$501,B$1,Guests!$B$2:$B$501,"&lt;&gt;No"))</f>
        <v/>
      </c>
      <c r="C27" t="str">
        <f>IF(OR($A27="",C$1=""),"",COUNTIFS(Guests!$G$2:$G$501,$A27,Guests!$F$2:$F$501,C$1,Guests!$B$2:$B$501,"&lt;&gt;No"))</f>
        <v/>
      </c>
      <c r="D27" t="str">
        <f>IF(OR($A27="",D$1=""),"",COUNTIFS(Guests!$G$2:$G$501,$A27,Guests!$F$2:$F$501,D$1,Guests!$B$2:$B$501,"&lt;&gt;No"))</f>
        <v/>
      </c>
      <c r="E27" t="str">
        <f>IF(OR($A27="",E$1=""),"",COUNTIFS(Guests!$G$2:$G$501,$A27,Guests!$F$2:$F$501,E$1,Guests!$B$2:$B$501,"&lt;&gt;No"))</f>
        <v/>
      </c>
      <c r="F27" t="str">
        <f>IF(OR($A27="",F$1=""),"",COUNTIFS(Guests!$G$2:$G$501,$A27,Guests!$F$2:$F$501,F$1,Guests!$B$2:$B$501,"&lt;&gt;No"))</f>
        <v/>
      </c>
      <c r="G27" t="str">
        <f>IF(OR($A27="",G$1=""),"",COUNTIFS(Guests!$G$2:$G$501,$A27,Guests!$F$2:$F$501,G$1,Guests!$B$2:$B$501,"&lt;&gt;No"))</f>
        <v/>
      </c>
      <c r="H27" t="str">
        <f>IF(OR($A27="",H$1=""),"",COUNTIFS(Guests!$G$2:$G$501,$A27,Guests!$F$2:$F$501,H$1,Guests!$B$2:$B$501,"&lt;&gt;No"))</f>
        <v/>
      </c>
      <c r="I27" t="str">
        <f>IF(OR($A27="",I$1=""),"",COUNTIFS(Guests!$G$2:$G$501,$A27,Guests!$F$2:$F$501,I$1,Guests!$B$2:$B$501,"&lt;&gt;No"))</f>
        <v/>
      </c>
      <c r="J27" t="str">
        <f>IF($A27="","",COUNTIFS(Guests!$G$2:$G$501,$A27,Guests!$F$2:$F$501,"",Guests!$B$2:$B$501,"&lt;&gt;No"))</f>
        <v/>
      </c>
      <c r="K27" t="str">
        <f>IF($A27="","",COUNTIFS(Guests!$G$2:$G$501,$A27,Guests!$E$2:$E$501,"*Nut Allergy*",Guests!$B$2:$B$501,"&lt;&gt;No"))</f>
        <v/>
      </c>
      <c r="L27" t="str">
        <f>IF($A27="","",COUNTIFS(Guests!$G$2:$G$501,$A27,Guests!$E$2:$E$501,"*Gluten Free*",Guests!$B$2:$B$501,"&lt;&gt;No"))</f>
        <v/>
      </c>
      <c r="M27" t="str">
        <f>IF($A27="","",COUNTIFS(Guests!$G$2:$G$501,$A27,Guests!$E$2:$E$501,"*Dairy Free*",Guests!$B$2:$B$501,"&lt;&gt;No"))</f>
        <v/>
      </c>
      <c r="N27" t="str">
        <f>IF($A27="","",COUNTIFS(Guests!$G$2:$G$501,$A27,Guests!$E$2:$E$501,"*Vegan*",Guests!$B$2:$B$501,"&lt;&gt;No"))</f>
        <v/>
      </c>
      <c r="O27" t="str">
        <f>IF($A27="","",COUNTIFS(Guests!$G$2:$G$501,$A27,Guests!$E$2:$E$501,"*Vegetarian*",Guests!$B$2:$B$501,"&lt;&gt;No"))</f>
        <v/>
      </c>
      <c r="P27" t="str">
        <f>IF($A27="","",COUNTIFS(Guests!$G$2:$G$501,$A27,Guests!$E$2:$E$501,"*Pescatarian*",Guests!$B$2:$B$501,"&lt;&gt;No"))</f>
        <v/>
      </c>
      <c r="Q27" t="str">
        <f>IF($A27="","",COUNTIFS(Guests!$G$2:$G$501,$A27,Guests!$E$2:$E$501,"*Halal*",Guests!$B$2:$B$501,"&lt;&gt;No"))</f>
        <v/>
      </c>
      <c r="R27" t="str">
        <f>IF($A27="","",COUNTIFS(Guests!$G$2:$G$501,$A27,Guests!$E$2:$E$501,"*Kosher*",Guests!$B$2:$B$501,"&lt;&gt;No"))</f>
        <v/>
      </c>
      <c r="S27" t="str">
        <f>IF($A27="","",COUNTIFS(Guests!$G$2:$G$501,$A27,Guests!$B$2:$B$501,"&lt;&gt;No"))</f>
        <v/>
      </c>
    </row>
    <row r="28" spans="1:19" x14ac:dyDescent="0.25">
      <c r="A28" s="3" t="str">
        <f>IF(Tables!A28="","",Tables!A28)</f>
        <v/>
      </c>
      <c r="B28" t="str">
        <f>IF(OR($A28="",B$1=""),"",COUNTIFS(Guests!$G$2:$G$501,$A28,Guests!$F$2:$F$501,B$1,Guests!$B$2:$B$501,"&lt;&gt;No"))</f>
        <v/>
      </c>
      <c r="C28" t="str">
        <f>IF(OR($A28="",C$1=""),"",COUNTIFS(Guests!$G$2:$G$501,$A28,Guests!$F$2:$F$501,C$1,Guests!$B$2:$B$501,"&lt;&gt;No"))</f>
        <v/>
      </c>
      <c r="D28" t="str">
        <f>IF(OR($A28="",D$1=""),"",COUNTIFS(Guests!$G$2:$G$501,$A28,Guests!$F$2:$F$501,D$1,Guests!$B$2:$B$501,"&lt;&gt;No"))</f>
        <v/>
      </c>
      <c r="E28" t="str">
        <f>IF(OR($A28="",E$1=""),"",COUNTIFS(Guests!$G$2:$G$501,$A28,Guests!$F$2:$F$501,E$1,Guests!$B$2:$B$501,"&lt;&gt;No"))</f>
        <v/>
      </c>
      <c r="F28" t="str">
        <f>IF(OR($A28="",F$1=""),"",COUNTIFS(Guests!$G$2:$G$501,$A28,Guests!$F$2:$F$501,F$1,Guests!$B$2:$B$501,"&lt;&gt;No"))</f>
        <v/>
      </c>
      <c r="G28" t="str">
        <f>IF(OR($A28="",G$1=""),"",COUNTIFS(Guests!$G$2:$G$501,$A28,Guests!$F$2:$F$501,G$1,Guests!$B$2:$B$501,"&lt;&gt;No"))</f>
        <v/>
      </c>
      <c r="H28" t="str">
        <f>IF(OR($A28="",H$1=""),"",COUNTIFS(Guests!$G$2:$G$501,$A28,Guests!$F$2:$F$501,H$1,Guests!$B$2:$B$501,"&lt;&gt;No"))</f>
        <v/>
      </c>
      <c r="I28" t="str">
        <f>IF(OR($A28="",I$1=""),"",COUNTIFS(Guests!$G$2:$G$501,$A28,Guests!$F$2:$F$501,I$1,Guests!$B$2:$B$501,"&lt;&gt;No"))</f>
        <v/>
      </c>
      <c r="J28" t="str">
        <f>IF($A28="","",COUNTIFS(Guests!$G$2:$G$501,$A28,Guests!$F$2:$F$501,"",Guests!$B$2:$B$501,"&lt;&gt;No"))</f>
        <v/>
      </c>
      <c r="K28" t="str">
        <f>IF($A28="","",COUNTIFS(Guests!$G$2:$G$501,$A28,Guests!$E$2:$E$501,"*Nut Allergy*",Guests!$B$2:$B$501,"&lt;&gt;No"))</f>
        <v/>
      </c>
      <c r="L28" t="str">
        <f>IF($A28="","",COUNTIFS(Guests!$G$2:$G$501,$A28,Guests!$E$2:$E$501,"*Gluten Free*",Guests!$B$2:$B$501,"&lt;&gt;No"))</f>
        <v/>
      </c>
      <c r="M28" t="str">
        <f>IF($A28="","",COUNTIFS(Guests!$G$2:$G$501,$A28,Guests!$E$2:$E$501,"*Dairy Free*",Guests!$B$2:$B$501,"&lt;&gt;No"))</f>
        <v/>
      </c>
      <c r="N28" t="str">
        <f>IF($A28="","",COUNTIFS(Guests!$G$2:$G$501,$A28,Guests!$E$2:$E$501,"*Vegan*",Guests!$B$2:$B$501,"&lt;&gt;No"))</f>
        <v/>
      </c>
      <c r="O28" t="str">
        <f>IF($A28="","",COUNTIFS(Guests!$G$2:$G$501,$A28,Guests!$E$2:$E$501,"*Vegetarian*",Guests!$B$2:$B$501,"&lt;&gt;No"))</f>
        <v/>
      </c>
      <c r="P28" t="str">
        <f>IF($A28="","",COUNTIFS(Guests!$G$2:$G$501,$A28,Guests!$E$2:$E$501,"*Pescatarian*",Guests!$B$2:$B$501,"&lt;&gt;No"))</f>
        <v/>
      </c>
      <c r="Q28" t="str">
        <f>IF($A28="","",COUNTIFS(Guests!$G$2:$G$501,$A28,Guests!$E$2:$E$501,"*Halal*",Guests!$B$2:$B$501,"&lt;&gt;No"))</f>
        <v/>
      </c>
      <c r="R28" t="str">
        <f>IF($A28="","",COUNTIFS(Guests!$G$2:$G$501,$A28,Guests!$E$2:$E$501,"*Kosher*",Guests!$B$2:$B$501,"&lt;&gt;No"))</f>
        <v/>
      </c>
      <c r="S28" t="str">
        <f>IF($A28="","",COUNTIFS(Guests!$G$2:$G$501,$A28,Guests!$B$2:$B$501,"&lt;&gt;No"))</f>
        <v/>
      </c>
    </row>
    <row r="29" spans="1:19" x14ac:dyDescent="0.25">
      <c r="A29" s="3" t="str">
        <f>IF(Tables!A29="","",Tables!A29)</f>
        <v/>
      </c>
      <c r="B29" t="str">
        <f>IF(OR($A29="",B$1=""),"",COUNTIFS(Guests!$G$2:$G$501,$A29,Guests!$F$2:$F$501,B$1,Guests!$B$2:$B$501,"&lt;&gt;No"))</f>
        <v/>
      </c>
      <c r="C29" t="str">
        <f>IF(OR($A29="",C$1=""),"",COUNTIFS(Guests!$G$2:$G$501,$A29,Guests!$F$2:$F$501,C$1,Guests!$B$2:$B$501,"&lt;&gt;No"))</f>
        <v/>
      </c>
      <c r="D29" t="str">
        <f>IF(OR($A29="",D$1=""),"",COUNTIFS(Guests!$G$2:$G$501,$A29,Guests!$F$2:$F$501,D$1,Guests!$B$2:$B$501,"&lt;&gt;No"))</f>
        <v/>
      </c>
      <c r="E29" t="str">
        <f>IF(OR($A29="",E$1=""),"",COUNTIFS(Guests!$G$2:$G$501,$A29,Guests!$F$2:$F$501,E$1,Guests!$B$2:$B$501,"&lt;&gt;No"))</f>
        <v/>
      </c>
      <c r="F29" t="str">
        <f>IF(OR($A29="",F$1=""),"",COUNTIFS(Guests!$G$2:$G$501,$A29,Guests!$F$2:$F$501,F$1,Guests!$B$2:$B$501,"&lt;&gt;No"))</f>
        <v/>
      </c>
      <c r="G29" t="str">
        <f>IF(OR($A29="",G$1=""),"",COUNTIFS(Guests!$G$2:$G$501,$A29,Guests!$F$2:$F$501,G$1,Guests!$B$2:$B$501,"&lt;&gt;No"))</f>
        <v/>
      </c>
      <c r="H29" t="str">
        <f>IF(OR($A29="",H$1=""),"",COUNTIFS(Guests!$G$2:$G$501,$A29,Guests!$F$2:$F$501,H$1,Guests!$B$2:$B$501,"&lt;&gt;No"))</f>
        <v/>
      </c>
      <c r="I29" t="str">
        <f>IF(OR($A29="",I$1=""),"",COUNTIFS(Guests!$G$2:$G$501,$A29,Guests!$F$2:$F$501,I$1,Guests!$B$2:$B$501,"&lt;&gt;No"))</f>
        <v/>
      </c>
      <c r="J29" t="str">
        <f>IF($A29="","",COUNTIFS(Guests!$G$2:$G$501,$A29,Guests!$F$2:$F$501,"",Guests!$B$2:$B$501,"&lt;&gt;No"))</f>
        <v/>
      </c>
      <c r="K29" t="str">
        <f>IF($A29="","",COUNTIFS(Guests!$G$2:$G$501,$A29,Guests!$E$2:$E$501,"*Nut Allergy*",Guests!$B$2:$B$501,"&lt;&gt;No"))</f>
        <v/>
      </c>
      <c r="L29" t="str">
        <f>IF($A29="","",COUNTIFS(Guests!$G$2:$G$501,$A29,Guests!$E$2:$E$501,"*Gluten Free*",Guests!$B$2:$B$501,"&lt;&gt;No"))</f>
        <v/>
      </c>
      <c r="M29" t="str">
        <f>IF($A29="","",COUNTIFS(Guests!$G$2:$G$501,$A29,Guests!$E$2:$E$501,"*Dairy Free*",Guests!$B$2:$B$501,"&lt;&gt;No"))</f>
        <v/>
      </c>
      <c r="N29" t="str">
        <f>IF($A29="","",COUNTIFS(Guests!$G$2:$G$501,$A29,Guests!$E$2:$E$501,"*Vegan*",Guests!$B$2:$B$501,"&lt;&gt;No"))</f>
        <v/>
      </c>
      <c r="O29" t="str">
        <f>IF($A29="","",COUNTIFS(Guests!$G$2:$G$501,$A29,Guests!$E$2:$E$501,"*Vegetarian*",Guests!$B$2:$B$501,"&lt;&gt;No"))</f>
        <v/>
      </c>
      <c r="P29" t="str">
        <f>IF($A29="","",COUNTIFS(Guests!$G$2:$G$501,$A29,Guests!$E$2:$E$501,"*Pescatarian*",Guests!$B$2:$B$501,"&lt;&gt;No"))</f>
        <v/>
      </c>
      <c r="Q29" t="str">
        <f>IF($A29="","",COUNTIFS(Guests!$G$2:$G$501,$A29,Guests!$E$2:$E$501,"*Halal*",Guests!$B$2:$B$501,"&lt;&gt;No"))</f>
        <v/>
      </c>
      <c r="R29" t="str">
        <f>IF($A29="","",COUNTIFS(Guests!$G$2:$G$501,$A29,Guests!$E$2:$E$501,"*Kosher*",Guests!$B$2:$B$501,"&lt;&gt;No"))</f>
        <v/>
      </c>
      <c r="S29" t="str">
        <f>IF($A29="","",COUNTIFS(Guests!$G$2:$G$501,$A29,Guests!$B$2:$B$501,"&lt;&gt;No"))</f>
        <v/>
      </c>
    </row>
    <row r="30" spans="1:19" x14ac:dyDescent="0.25">
      <c r="A30" s="3" t="str">
        <f>IF(Tables!A30="","",Tables!A30)</f>
        <v/>
      </c>
      <c r="B30" t="str">
        <f>IF(OR($A30="",B$1=""),"",COUNTIFS(Guests!$G$2:$G$501,$A30,Guests!$F$2:$F$501,B$1,Guests!$B$2:$B$501,"&lt;&gt;No"))</f>
        <v/>
      </c>
      <c r="C30" t="str">
        <f>IF(OR($A30="",C$1=""),"",COUNTIFS(Guests!$G$2:$G$501,$A30,Guests!$F$2:$F$501,C$1,Guests!$B$2:$B$501,"&lt;&gt;No"))</f>
        <v/>
      </c>
      <c r="D30" t="str">
        <f>IF(OR($A30="",D$1=""),"",COUNTIFS(Guests!$G$2:$G$501,$A30,Guests!$F$2:$F$501,D$1,Guests!$B$2:$B$501,"&lt;&gt;No"))</f>
        <v/>
      </c>
      <c r="E30" t="str">
        <f>IF(OR($A30="",E$1=""),"",COUNTIFS(Guests!$G$2:$G$501,$A30,Guests!$F$2:$F$501,E$1,Guests!$B$2:$B$501,"&lt;&gt;No"))</f>
        <v/>
      </c>
      <c r="F30" t="str">
        <f>IF(OR($A30="",F$1=""),"",COUNTIFS(Guests!$G$2:$G$501,$A30,Guests!$F$2:$F$501,F$1,Guests!$B$2:$B$501,"&lt;&gt;No"))</f>
        <v/>
      </c>
      <c r="G30" t="str">
        <f>IF(OR($A30="",G$1=""),"",COUNTIFS(Guests!$G$2:$G$501,$A30,Guests!$F$2:$F$501,G$1,Guests!$B$2:$B$501,"&lt;&gt;No"))</f>
        <v/>
      </c>
      <c r="H30" t="str">
        <f>IF(OR($A30="",H$1=""),"",COUNTIFS(Guests!$G$2:$G$501,$A30,Guests!$F$2:$F$501,H$1,Guests!$B$2:$B$501,"&lt;&gt;No"))</f>
        <v/>
      </c>
      <c r="I30" t="str">
        <f>IF(OR($A30="",I$1=""),"",COUNTIFS(Guests!$G$2:$G$501,$A30,Guests!$F$2:$F$501,I$1,Guests!$B$2:$B$501,"&lt;&gt;No"))</f>
        <v/>
      </c>
      <c r="J30" t="str">
        <f>IF($A30="","",COUNTIFS(Guests!$G$2:$G$501,$A30,Guests!$F$2:$F$501,"",Guests!$B$2:$B$501,"&lt;&gt;No"))</f>
        <v/>
      </c>
      <c r="K30" t="str">
        <f>IF($A30="","",COUNTIFS(Guests!$G$2:$G$501,$A30,Guests!$E$2:$E$501,"*Nut Allergy*",Guests!$B$2:$B$501,"&lt;&gt;No"))</f>
        <v/>
      </c>
      <c r="L30" t="str">
        <f>IF($A30="","",COUNTIFS(Guests!$G$2:$G$501,$A30,Guests!$E$2:$E$501,"*Gluten Free*",Guests!$B$2:$B$501,"&lt;&gt;No"))</f>
        <v/>
      </c>
      <c r="M30" t="str">
        <f>IF($A30="","",COUNTIFS(Guests!$G$2:$G$501,$A30,Guests!$E$2:$E$501,"*Dairy Free*",Guests!$B$2:$B$501,"&lt;&gt;No"))</f>
        <v/>
      </c>
      <c r="N30" t="str">
        <f>IF($A30="","",COUNTIFS(Guests!$G$2:$G$501,$A30,Guests!$E$2:$E$501,"*Vegan*",Guests!$B$2:$B$501,"&lt;&gt;No"))</f>
        <v/>
      </c>
      <c r="O30" t="str">
        <f>IF($A30="","",COUNTIFS(Guests!$G$2:$G$501,$A30,Guests!$E$2:$E$501,"*Vegetarian*",Guests!$B$2:$B$501,"&lt;&gt;No"))</f>
        <v/>
      </c>
      <c r="P30" t="str">
        <f>IF($A30="","",COUNTIFS(Guests!$G$2:$G$501,$A30,Guests!$E$2:$E$501,"*Pescatarian*",Guests!$B$2:$B$501,"&lt;&gt;No"))</f>
        <v/>
      </c>
      <c r="Q30" t="str">
        <f>IF($A30="","",COUNTIFS(Guests!$G$2:$G$501,$A30,Guests!$E$2:$E$501,"*Halal*",Guests!$B$2:$B$501,"&lt;&gt;No"))</f>
        <v/>
      </c>
      <c r="R30" t="str">
        <f>IF($A30="","",COUNTIFS(Guests!$G$2:$G$501,$A30,Guests!$E$2:$E$501,"*Kosher*",Guests!$B$2:$B$501,"&lt;&gt;No"))</f>
        <v/>
      </c>
      <c r="S30" t="str">
        <f>IF($A30="","",COUNTIFS(Guests!$G$2:$G$501,$A30,Guests!$B$2:$B$501,"&lt;&gt;No"))</f>
        <v/>
      </c>
    </row>
    <row r="31" spans="1:19" x14ac:dyDescent="0.25">
      <c r="A31" s="3" t="str">
        <f>IF(Tables!A31="","",Tables!A31)</f>
        <v/>
      </c>
      <c r="B31" t="str">
        <f>IF(OR($A31="",B$1=""),"",COUNTIFS(Guests!$G$2:$G$501,$A31,Guests!$F$2:$F$501,B$1,Guests!$B$2:$B$501,"&lt;&gt;No"))</f>
        <v/>
      </c>
      <c r="C31" t="str">
        <f>IF(OR($A31="",C$1=""),"",COUNTIFS(Guests!$G$2:$G$501,$A31,Guests!$F$2:$F$501,C$1,Guests!$B$2:$B$501,"&lt;&gt;No"))</f>
        <v/>
      </c>
      <c r="D31" t="str">
        <f>IF(OR($A31="",D$1=""),"",COUNTIFS(Guests!$G$2:$G$501,$A31,Guests!$F$2:$F$501,D$1,Guests!$B$2:$B$501,"&lt;&gt;No"))</f>
        <v/>
      </c>
      <c r="E31" t="str">
        <f>IF(OR($A31="",E$1=""),"",COUNTIFS(Guests!$G$2:$G$501,$A31,Guests!$F$2:$F$501,E$1,Guests!$B$2:$B$501,"&lt;&gt;No"))</f>
        <v/>
      </c>
      <c r="F31" t="str">
        <f>IF(OR($A31="",F$1=""),"",COUNTIFS(Guests!$G$2:$G$501,$A31,Guests!$F$2:$F$501,F$1,Guests!$B$2:$B$501,"&lt;&gt;No"))</f>
        <v/>
      </c>
      <c r="G31" t="str">
        <f>IF(OR($A31="",G$1=""),"",COUNTIFS(Guests!$G$2:$G$501,$A31,Guests!$F$2:$F$501,G$1,Guests!$B$2:$B$501,"&lt;&gt;No"))</f>
        <v/>
      </c>
      <c r="H31" t="str">
        <f>IF(OR($A31="",H$1=""),"",COUNTIFS(Guests!$G$2:$G$501,$A31,Guests!$F$2:$F$501,H$1,Guests!$B$2:$B$501,"&lt;&gt;No"))</f>
        <v/>
      </c>
      <c r="I31" t="str">
        <f>IF(OR($A31="",I$1=""),"",COUNTIFS(Guests!$G$2:$G$501,$A31,Guests!$F$2:$F$501,I$1,Guests!$B$2:$B$501,"&lt;&gt;No"))</f>
        <v/>
      </c>
      <c r="J31" t="str">
        <f>IF($A31="","",COUNTIFS(Guests!$G$2:$G$501,$A31,Guests!$F$2:$F$501,"",Guests!$B$2:$B$501,"&lt;&gt;No"))</f>
        <v/>
      </c>
      <c r="K31" t="str">
        <f>IF($A31="","",COUNTIFS(Guests!$G$2:$G$501,$A31,Guests!$E$2:$E$501,"*Nut Allergy*",Guests!$B$2:$B$501,"&lt;&gt;No"))</f>
        <v/>
      </c>
      <c r="L31" t="str">
        <f>IF($A31="","",COUNTIFS(Guests!$G$2:$G$501,$A31,Guests!$E$2:$E$501,"*Gluten Free*",Guests!$B$2:$B$501,"&lt;&gt;No"))</f>
        <v/>
      </c>
      <c r="M31" t="str">
        <f>IF($A31="","",COUNTIFS(Guests!$G$2:$G$501,$A31,Guests!$E$2:$E$501,"*Dairy Free*",Guests!$B$2:$B$501,"&lt;&gt;No"))</f>
        <v/>
      </c>
      <c r="N31" t="str">
        <f>IF($A31="","",COUNTIFS(Guests!$G$2:$G$501,$A31,Guests!$E$2:$E$501,"*Vegan*",Guests!$B$2:$B$501,"&lt;&gt;No"))</f>
        <v/>
      </c>
      <c r="O31" t="str">
        <f>IF($A31="","",COUNTIFS(Guests!$G$2:$G$501,$A31,Guests!$E$2:$E$501,"*Vegetarian*",Guests!$B$2:$B$501,"&lt;&gt;No"))</f>
        <v/>
      </c>
      <c r="P31" t="str">
        <f>IF($A31="","",COUNTIFS(Guests!$G$2:$G$501,$A31,Guests!$E$2:$E$501,"*Pescatarian*",Guests!$B$2:$B$501,"&lt;&gt;No"))</f>
        <v/>
      </c>
      <c r="Q31" t="str">
        <f>IF($A31="","",COUNTIFS(Guests!$G$2:$G$501,$A31,Guests!$E$2:$E$501,"*Halal*",Guests!$B$2:$B$501,"&lt;&gt;No"))</f>
        <v/>
      </c>
      <c r="R31" t="str">
        <f>IF($A31="","",COUNTIFS(Guests!$G$2:$G$501,$A31,Guests!$E$2:$E$501,"*Kosher*",Guests!$B$2:$B$501,"&lt;&gt;No"))</f>
        <v/>
      </c>
      <c r="S31" t="str">
        <f>IF($A31="","",COUNTIFS(Guests!$G$2:$G$501,$A31,Guests!$B$2:$B$501,"&lt;&gt;No"))</f>
        <v/>
      </c>
    </row>
    <row r="32" spans="1:19" x14ac:dyDescent="0.25">
      <c r="A32" s="3" t="str">
        <f>IF(Tables!A32="","",Tables!A32)</f>
        <v/>
      </c>
      <c r="B32" t="str">
        <f>IF(OR($A32="",B$1=""),"",COUNTIFS(Guests!$G$2:$G$501,$A32,Guests!$F$2:$F$501,B$1,Guests!$B$2:$B$501,"&lt;&gt;No"))</f>
        <v/>
      </c>
      <c r="C32" t="str">
        <f>IF(OR($A32="",C$1=""),"",COUNTIFS(Guests!$G$2:$G$501,$A32,Guests!$F$2:$F$501,C$1,Guests!$B$2:$B$501,"&lt;&gt;No"))</f>
        <v/>
      </c>
      <c r="D32" t="str">
        <f>IF(OR($A32="",D$1=""),"",COUNTIFS(Guests!$G$2:$G$501,$A32,Guests!$F$2:$F$501,D$1,Guests!$B$2:$B$501,"&lt;&gt;No"))</f>
        <v/>
      </c>
      <c r="E32" t="str">
        <f>IF(OR($A32="",E$1=""),"",COUNTIFS(Guests!$G$2:$G$501,$A32,Guests!$F$2:$F$501,E$1,Guests!$B$2:$B$501,"&lt;&gt;No"))</f>
        <v/>
      </c>
      <c r="F32" t="str">
        <f>IF(OR($A32="",F$1=""),"",COUNTIFS(Guests!$G$2:$G$501,$A32,Guests!$F$2:$F$501,F$1,Guests!$B$2:$B$501,"&lt;&gt;No"))</f>
        <v/>
      </c>
      <c r="G32" t="str">
        <f>IF(OR($A32="",G$1=""),"",COUNTIFS(Guests!$G$2:$G$501,$A32,Guests!$F$2:$F$501,G$1,Guests!$B$2:$B$501,"&lt;&gt;No"))</f>
        <v/>
      </c>
      <c r="H32" t="str">
        <f>IF(OR($A32="",H$1=""),"",COUNTIFS(Guests!$G$2:$G$501,$A32,Guests!$F$2:$F$501,H$1,Guests!$B$2:$B$501,"&lt;&gt;No"))</f>
        <v/>
      </c>
      <c r="I32" t="str">
        <f>IF(OR($A32="",I$1=""),"",COUNTIFS(Guests!$G$2:$G$501,$A32,Guests!$F$2:$F$501,I$1,Guests!$B$2:$B$501,"&lt;&gt;No"))</f>
        <v/>
      </c>
      <c r="J32" t="str">
        <f>IF($A32="","",COUNTIFS(Guests!$G$2:$G$501,$A32,Guests!$F$2:$F$501,"",Guests!$B$2:$B$501,"&lt;&gt;No"))</f>
        <v/>
      </c>
      <c r="K32" t="str">
        <f>IF($A32="","",COUNTIFS(Guests!$G$2:$G$501,$A32,Guests!$E$2:$E$501,"*Nut Allergy*",Guests!$B$2:$B$501,"&lt;&gt;No"))</f>
        <v/>
      </c>
      <c r="L32" t="str">
        <f>IF($A32="","",COUNTIFS(Guests!$G$2:$G$501,$A32,Guests!$E$2:$E$501,"*Gluten Free*",Guests!$B$2:$B$501,"&lt;&gt;No"))</f>
        <v/>
      </c>
      <c r="M32" t="str">
        <f>IF($A32="","",COUNTIFS(Guests!$G$2:$G$501,$A32,Guests!$E$2:$E$501,"*Dairy Free*",Guests!$B$2:$B$501,"&lt;&gt;No"))</f>
        <v/>
      </c>
      <c r="N32" t="str">
        <f>IF($A32="","",COUNTIFS(Guests!$G$2:$G$501,$A32,Guests!$E$2:$E$501,"*Vegan*",Guests!$B$2:$B$501,"&lt;&gt;No"))</f>
        <v/>
      </c>
      <c r="O32" t="str">
        <f>IF($A32="","",COUNTIFS(Guests!$G$2:$G$501,$A32,Guests!$E$2:$E$501,"*Vegetarian*",Guests!$B$2:$B$501,"&lt;&gt;No"))</f>
        <v/>
      </c>
      <c r="P32" t="str">
        <f>IF($A32="","",COUNTIFS(Guests!$G$2:$G$501,$A32,Guests!$E$2:$E$501,"*Pescatarian*",Guests!$B$2:$B$501,"&lt;&gt;No"))</f>
        <v/>
      </c>
      <c r="Q32" t="str">
        <f>IF($A32="","",COUNTIFS(Guests!$G$2:$G$501,$A32,Guests!$E$2:$E$501,"*Halal*",Guests!$B$2:$B$501,"&lt;&gt;No"))</f>
        <v/>
      </c>
      <c r="R32" t="str">
        <f>IF($A32="","",COUNTIFS(Guests!$G$2:$G$501,$A32,Guests!$E$2:$E$501,"*Kosher*",Guests!$B$2:$B$501,"&lt;&gt;No"))</f>
        <v/>
      </c>
      <c r="S32" t="str">
        <f>IF($A32="","",COUNTIFS(Guests!$G$2:$G$501,$A32,Guests!$B$2:$B$501,"&lt;&gt;No"))</f>
        <v/>
      </c>
    </row>
    <row r="33" spans="1:19" x14ac:dyDescent="0.25">
      <c r="A33" s="3" t="str">
        <f>IF(Tables!A33="","",Tables!A33)</f>
        <v/>
      </c>
      <c r="B33" t="str">
        <f>IF(OR($A33="",B$1=""),"",COUNTIFS(Guests!$G$2:$G$501,$A33,Guests!$F$2:$F$501,B$1,Guests!$B$2:$B$501,"&lt;&gt;No"))</f>
        <v/>
      </c>
      <c r="C33" t="str">
        <f>IF(OR($A33="",C$1=""),"",COUNTIFS(Guests!$G$2:$G$501,$A33,Guests!$F$2:$F$501,C$1,Guests!$B$2:$B$501,"&lt;&gt;No"))</f>
        <v/>
      </c>
      <c r="D33" t="str">
        <f>IF(OR($A33="",D$1=""),"",COUNTIFS(Guests!$G$2:$G$501,$A33,Guests!$F$2:$F$501,D$1,Guests!$B$2:$B$501,"&lt;&gt;No"))</f>
        <v/>
      </c>
      <c r="E33" t="str">
        <f>IF(OR($A33="",E$1=""),"",COUNTIFS(Guests!$G$2:$G$501,$A33,Guests!$F$2:$F$501,E$1,Guests!$B$2:$B$501,"&lt;&gt;No"))</f>
        <v/>
      </c>
      <c r="F33" t="str">
        <f>IF(OR($A33="",F$1=""),"",COUNTIFS(Guests!$G$2:$G$501,$A33,Guests!$F$2:$F$501,F$1,Guests!$B$2:$B$501,"&lt;&gt;No"))</f>
        <v/>
      </c>
      <c r="G33" t="str">
        <f>IF(OR($A33="",G$1=""),"",COUNTIFS(Guests!$G$2:$G$501,$A33,Guests!$F$2:$F$501,G$1,Guests!$B$2:$B$501,"&lt;&gt;No"))</f>
        <v/>
      </c>
      <c r="H33" t="str">
        <f>IF(OR($A33="",H$1=""),"",COUNTIFS(Guests!$G$2:$G$501,$A33,Guests!$F$2:$F$501,H$1,Guests!$B$2:$B$501,"&lt;&gt;No"))</f>
        <v/>
      </c>
      <c r="I33" t="str">
        <f>IF(OR($A33="",I$1=""),"",COUNTIFS(Guests!$G$2:$G$501,$A33,Guests!$F$2:$F$501,I$1,Guests!$B$2:$B$501,"&lt;&gt;No"))</f>
        <v/>
      </c>
      <c r="J33" t="str">
        <f>IF($A33="","",COUNTIFS(Guests!$G$2:$G$501,$A33,Guests!$F$2:$F$501,"",Guests!$B$2:$B$501,"&lt;&gt;No"))</f>
        <v/>
      </c>
      <c r="K33" t="str">
        <f>IF($A33="","",COUNTIFS(Guests!$G$2:$G$501,$A33,Guests!$E$2:$E$501,"*Nut Allergy*",Guests!$B$2:$B$501,"&lt;&gt;No"))</f>
        <v/>
      </c>
      <c r="L33" t="str">
        <f>IF($A33="","",COUNTIFS(Guests!$G$2:$G$501,$A33,Guests!$E$2:$E$501,"*Gluten Free*",Guests!$B$2:$B$501,"&lt;&gt;No"))</f>
        <v/>
      </c>
      <c r="M33" t="str">
        <f>IF($A33="","",COUNTIFS(Guests!$G$2:$G$501,$A33,Guests!$E$2:$E$501,"*Dairy Free*",Guests!$B$2:$B$501,"&lt;&gt;No"))</f>
        <v/>
      </c>
      <c r="N33" t="str">
        <f>IF($A33="","",COUNTIFS(Guests!$G$2:$G$501,$A33,Guests!$E$2:$E$501,"*Vegan*",Guests!$B$2:$B$501,"&lt;&gt;No"))</f>
        <v/>
      </c>
      <c r="O33" t="str">
        <f>IF($A33="","",COUNTIFS(Guests!$G$2:$G$501,$A33,Guests!$E$2:$E$501,"*Vegetarian*",Guests!$B$2:$B$501,"&lt;&gt;No"))</f>
        <v/>
      </c>
      <c r="P33" t="str">
        <f>IF($A33="","",COUNTIFS(Guests!$G$2:$G$501,$A33,Guests!$E$2:$E$501,"*Pescatarian*",Guests!$B$2:$B$501,"&lt;&gt;No"))</f>
        <v/>
      </c>
      <c r="Q33" t="str">
        <f>IF($A33="","",COUNTIFS(Guests!$G$2:$G$501,$A33,Guests!$E$2:$E$501,"*Halal*",Guests!$B$2:$B$501,"&lt;&gt;No"))</f>
        <v/>
      </c>
      <c r="R33" t="str">
        <f>IF($A33="","",COUNTIFS(Guests!$G$2:$G$501,$A33,Guests!$E$2:$E$501,"*Kosher*",Guests!$B$2:$B$501,"&lt;&gt;No"))</f>
        <v/>
      </c>
      <c r="S33" t="str">
        <f>IF($A33="","",COUNTIFS(Guests!$G$2:$G$501,$A33,Guests!$B$2:$B$501,"&lt;&gt;No"))</f>
        <v/>
      </c>
    </row>
    <row r="34" spans="1:19" x14ac:dyDescent="0.25">
      <c r="A34" s="3" t="str">
        <f>IF(Tables!A34="","",Tables!A34)</f>
        <v/>
      </c>
      <c r="B34" t="str">
        <f>IF(OR($A34="",B$1=""),"",COUNTIFS(Guests!$G$2:$G$501,$A34,Guests!$F$2:$F$501,B$1,Guests!$B$2:$B$501,"&lt;&gt;No"))</f>
        <v/>
      </c>
      <c r="C34" t="str">
        <f>IF(OR($A34="",C$1=""),"",COUNTIFS(Guests!$G$2:$G$501,$A34,Guests!$F$2:$F$501,C$1,Guests!$B$2:$B$501,"&lt;&gt;No"))</f>
        <v/>
      </c>
      <c r="D34" t="str">
        <f>IF(OR($A34="",D$1=""),"",COUNTIFS(Guests!$G$2:$G$501,$A34,Guests!$F$2:$F$501,D$1,Guests!$B$2:$B$501,"&lt;&gt;No"))</f>
        <v/>
      </c>
      <c r="E34" t="str">
        <f>IF(OR($A34="",E$1=""),"",COUNTIFS(Guests!$G$2:$G$501,$A34,Guests!$F$2:$F$501,E$1,Guests!$B$2:$B$501,"&lt;&gt;No"))</f>
        <v/>
      </c>
      <c r="F34" t="str">
        <f>IF(OR($A34="",F$1=""),"",COUNTIFS(Guests!$G$2:$G$501,$A34,Guests!$F$2:$F$501,F$1,Guests!$B$2:$B$501,"&lt;&gt;No"))</f>
        <v/>
      </c>
      <c r="G34" t="str">
        <f>IF(OR($A34="",G$1=""),"",COUNTIFS(Guests!$G$2:$G$501,$A34,Guests!$F$2:$F$501,G$1,Guests!$B$2:$B$501,"&lt;&gt;No"))</f>
        <v/>
      </c>
      <c r="H34" t="str">
        <f>IF(OR($A34="",H$1=""),"",COUNTIFS(Guests!$G$2:$G$501,$A34,Guests!$F$2:$F$501,H$1,Guests!$B$2:$B$501,"&lt;&gt;No"))</f>
        <v/>
      </c>
      <c r="I34" t="str">
        <f>IF(OR($A34="",I$1=""),"",COUNTIFS(Guests!$G$2:$G$501,$A34,Guests!$F$2:$F$501,I$1,Guests!$B$2:$B$501,"&lt;&gt;No"))</f>
        <v/>
      </c>
      <c r="J34" t="str">
        <f>IF($A34="","",COUNTIFS(Guests!$G$2:$G$501,$A34,Guests!$F$2:$F$501,"",Guests!$B$2:$B$501,"&lt;&gt;No"))</f>
        <v/>
      </c>
      <c r="K34" t="str">
        <f>IF($A34="","",COUNTIFS(Guests!$G$2:$G$501,$A34,Guests!$E$2:$E$501,"*Nut Allergy*",Guests!$B$2:$B$501,"&lt;&gt;No"))</f>
        <v/>
      </c>
      <c r="L34" t="str">
        <f>IF($A34="","",COUNTIFS(Guests!$G$2:$G$501,$A34,Guests!$E$2:$E$501,"*Gluten Free*",Guests!$B$2:$B$501,"&lt;&gt;No"))</f>
        <v/>
      </c>
      <c r="M34" t="str">
        <f>IF($A34="","",COUNTIFS(Guests!$G$2:$G$501,$A34,Guests!$E$2:$E$501,"*Dairy Free*",Guests!$B$2:$B$501,"&lt;&gt;No"))</f>
        <v/>
      </c>
      <c r="N34" t="str">
        <f>IF($A34="","",COUNTIFS(Guests!$G$2:$G$501,$A34,Guests!$E$2:$E$501,"*Vegan*",Guests!$B$2:$B$501,"&lt;&gt;No"))</f>
        <v/>
      </c>
      <c r="O34" t="str">
        <f>IF($A34="","",COUNTIFS(Guests!$G$2:$G$501,$A34,Guests!$E$2:$E$501,"*Vegetarian*",Guests!$B$2:$B$501,"&lt;&gt;No"))</f>
        <v/>
      </c>
      <c r="P34" t="str">
        <f>IF($A34="","",COUNTIFS(Guests!$G$2:$G$501,$A34,Guests!$E$2:$E$501,"*Pescatarian*",Guests!$B$2:$B$501,"&lt;&gt;No"))</f>
        <v/>
      </c>
      <c r="Q34" t="str">
        <f>IF($A34="","",COUNTIFS(Guests!$G$2:$G$501,$A34,Guests!$E$2:$E$501,"*Halal*",Guests!$B$2:$B$501,"&lt;&gt;No"))</f>
        <v/>
      </c>
      <c r="R34" t="str">
        <f>IF($A34="","",COUNTIFS(Guests!$G$2:$G$501,$A34,Guests!$E$2:$E$501,"*Kosher*",Guests!$B$2:$B$501,"&lt;&gt;No"))</f>
        <v/>
      </c>
      <c r="S34" t="str">
        <f>IF($A34="","",COUNTIFS(Guests!$G$2:$G$501,$A34,Guests!$B$2:$B$501,"&lt;&gt;No"))</f>
        <v/>
      </c>
    </row>
    <row r="35" spans="1:19" x14ac:dyDescent="0.25">
      <c r="A35" s="3" t="str">
        <f>IF(Tables!A35="","",Tables!A35)</f>
        <v/>
      </c>
      <c r="B35" t="str">
        <f>IF(OR($A35="",B$1=""),"",COUNTIFS(Guests!$G$2:$G$501,$A35,Guests!$F$2:$F$501,B$1,Guests!$B$2:$B$501,"&lt;&gt;No"))</f>
        <v/>
      </c>
      <c r="C35" t="str">
        <f>IF(OR($A35="",C$1=""),"",COUNTIFS(Guests!$G$2:$G$501,$A35,Guests!$F$2:$F$501,C$1,Guests!$B$2:$B$501,"&lt;&gt;No"))</f>
        <v/>
      </c>
      <c r="D35" t="str">
        <f>IF(OR($A35="",D$1=""),"",COUNTIFS(Guests!$G$2:$G$501,$A35,Guests!$F$2:$F$501,D$1,Guests!$B$2:$B$501,"&lt;&gt;No"))</f>
        <v/>
      </c>
      <c r="E35" t="str">
        <f>IF(OR($A35="",E$1=""),"",COUNTIFS(Guests!$G$2:$G$501,$A35,Guests!$F$2:$F$501,E$1,Guests!$B$2:$B$501,"&lt;&gt;No"))</f>
        <v/>
      </c>
      <c r="F35" t="str">
        <f>IF(OR($A35="",F$1=""),"",COUNTIFS(Guests!$G$2:$G$501,$A35,Guests!$F$2:$F$501,F$1,Guests!$B$2:$B$501,"&lt;&gt;No"))</f>
        <v/>
      </c>
      <c r="G35" t="str">
        <f>IF(OR($A35="",G$1=""),"",COUNTIFS(Guests!$G$2:$G$501,$A35,Guests!$F$2:$F$501,G$1,Guests!$B$2:$B$501,"&lt;&gt;No"))</f>
        <v/>
      </c>
      <c r="H35" t="str">
        <f>IF(OR($A35="",H$1=""),"",COUNTIFS(Guests!$G$2:$G$501,$A35,Guests!$F$2:$F$501,H$1,Guests!$B$2:$B$501,"&lt;&gt;No"))</f>
        <v/>
      </c>
      <c r="I35" t="str">
        <f>IF(OR($A35="",I$1=""),"",COUNTIFS(Guests!$G$2:$G$501,$A35,Guests!$F$2:$F$501,I$1,Guests!$B$2:$B$501,"&lt;&gt;No"))</f>
        <v/>
      </c>
      <c r="J35" t="str">
        <f>IF($A35="","",COUNTIFS(Guests!$G$2:$G$501,$A35,Guests!$F$2:$F$501,"",Guests!$B$2:$B$501,"&lt;&gt;No"))</f>
        <v/>
      </c>
      <c r="K35" t="str">
        <f>IF($A35="","",COUNTIFS(Guests!$G$2:$G$501,$A35,Guests!$E$2:$E$501,"*Nut Allergy*",Guests!$B$2:$B$501,"&lt;&gt;No"))</f>
        <v/>
      </c>
      <c r="L35" t="str">
        <f>IF($A35="","",COUNTIFS(Guests!$G$2:$G$501,$A35,Guests!$E$2:$E$501,"*Gluten Free*",Guests!$B$2:$B$501,"&lt;&gt;No"))</f>
        <v/>
      </c>
      <c r="M35" t="str">
        <f>IF($A35="","",COUNTIFS(Guests!$G$2:$G$501,$A35,Guests!$E$2:$E$501,"*Dairy Free*",Guests!$B$2:$B$501,"&lt;&gt;No"))</f>
        <v/>
      </c>
      <c r="N35" t="str">
        <f>IF($A35="","",COUNTIFS(Guests!$G$2:$G$501,$A35,Guests!$E$2:$E$501,"*Vegan*",Guests!$B$2:$B$501,"&lt;&gt;No"))</f>
        <v/>
      </c>
      <c r="O35" t="str">
        <f>IF($A35="","",COUNTIFS(Guests!$G$2:$G$501,$A35,Guests!$E$2:$E$501,"*Vegetarian*",Guests!$B$2:$B$501,"&lt;&gt;No"))</f>
        <v/>
      </c>
      <c r="P35" t="str">
        <f>IF($A35="","",COUNTIFS(Guests!$G$2:$G$501,$A35,Guests!$E$2:$E$501,"*Pescatarian*",Guests!$B$2:$B$501,"&lt;&gt;No"))</f>
        <v/>
      </c>
      <c r="Q35" t="str">
        <f>IF($A35="","",COUNTIFS(Guests!$G$2:$G$501,$A35,Guests!$E$2:$E$501,"*Halal*",Guests!$B$2:$B$501,"&lt;&gt;No"))</f>
        <v/>
      </c>
      <c r="R35" t="str">
        <f>IF($A35="","",COUNTIFS(Guests!$G$2:$G$501,$A35,Guests!$E$2:$E$501,"*Kosher*",Guests!$B$2:$B$501,"&lt;&gt;No"))</f>
        <v/>
      </c>
      <c r="S35" t="str">
        <f>IF($A35="","",COUNTIFS(Guests!$G$2:$G$501,$A35,Guests!$B$2:$B$501,"&lt;&gt;No"))</f>
        <v/>
      </c>
    </row>
    <row r="36" spans="1:19" x14ac:dyDescent="0.25">
      <c r="A36" s="3" t="str">
        <f>IF(Tables!A36="","",Tables!A36)</f>
        <v/>
      </c>
      <c r="B36" t="str">
        <f>IF(OR($A36="",B$1=""),"",COUNTIFS(Guests!$G$2:$G$501,$A36,Guests!$F$2:$F$501,B$1,Guests!$B$2:$B$501,"&lt;&gt;No"))</f>
        <v/>
      </c>
      <c r="C36" t="str">
        <f>IF(OR($A36="",C$1=""),"",COUNTIFS(Guests!$G$2:$G$501,$A36,Guests!$F$2:$F$501,C$1,Guests!$B$2:$B$501,"&lt;&gt;No"))</f>
        <v/>
      </c>
      <c r="D36" t="str">
        <f>IF(OR($A36="",D$1=""),"",COUNTIFS(Guests!$G$2:$G$501,$A36,Guests!$F$2:$F$501,D$1,Guests!$B$2:$B$501,"&lt;&gt;No"))</f>
        <v/>
      </c>
      <c r="E36" t="str">
        <f>IF(OR($A36="",E$1=""),"",COUNTIFS(Guests!$G$2:$G$501,$A36,Guests!$F$2:$F$501,E$1,Guests!$B$2:$B$501,"&lt;&gt;No"))</f>
        <v/>
      </c>
      <c r="F36" t="str">
        <f>IF(OR($A36="",F$1=""),"",COUNTIFS(Guests!$G$2:$G$501,$A36,Guests!$F$2:$F$501,F$1,Guests!$B$2:$B$501,"&lt;&gt;No"))</f>
        <v/>
      </c>
      <c r="G36" t="str">
        <f>IF(OR($A36="",G$1=""),"",COUNTIFS(Guests!$G$2:$G$501,$A36,Guests!$F$2:$F$501,G$1,Guests!$B$2:$B$501,"&lt;&gt;No"))</f>
        <v/>
      </c>
      <c r="H36" t="str">
        <f>IF(OR($A36="",H$1=""),"",COUNTIFS(Guests!$G$2:$G$501,$A36,Guests!$F$2:$F$501,H$1,Guests!$B$2:$B$501,"&lt;&gt;No"))</f>
        <v/>
      </c>
      <c r="I36" t="str">
        <f>IF(OR($A36="",I$1=""),"",COUNTIFS(Guests!$G$2:$G$501,$A36,Guests!$F$2:$F$501,I$1,Guests!$B$2:$B$501,"&lt;&gt;No"))</f>
        <v/>
      </c>
      <c r="J36" t="str">
        <f>IF($A36="","",COUNTIFS(Guests!$G$2:$G$501,$A36,Guests!$F$2:$F$501,"",Guests!$B$2:$B$501,"&lt;&gt;No"))</f>
        <v/>
      </c>
      <c r="K36" t="str">
        <f>IF($A36="","",COUNTIFS(Guests!$G$2:$G$501,$A36,Guests!$E$2:$E$501,"*Nut Allergy*",Guests!$B$2:$B$501,"&lt;&gt;No"))</f>
        <v/>
      </c>
      <c r="L36" t="str">
        <f>IF($A36="","",COUNTIFS(Guests!$G$2:$G$501,$A36,Guests!$E$2:$E$501,"*Gluten Free*",Guests!$B$2:$B$501,"&lt;&gt;No"))</f>
        <v/>
      </c>
      <c r="M36" t="str">
        <f>IF($A36="","",COUNTIFS(Guests!$G$2:$G$501,$A36,Guests!$E$2:$E$501,"*Dairy Free*",Guests!$B$2:$B$501,"&lt;&gt;No"))</f>
        <v/>
      </c>
      <c r="N36" t="str">
        <f>IF($A36="","",COUNTIFS(Guests!$G$2:$G$501,$A36,Guests!$E$2:$E$501,"*Vegan*",Guests!$B$2:$B$501,"&lt;&gt;No"))</f>
        <v/>
      </c>
      <c r="O36" t="str">
        <f>IF($A36="","",COUNTIFS(Guests!$G$2:$G$501,$A36,Guests!$E$2:$E$501,"*Vegetarian*",Guests!$B$2:$B$501,"&lt;&gt;No"))</f>
        <v/>
      </c>
      <c r="P36" t="str">
        <f>IF($A36="","",COUNTIFS(Guests!$G$2:$G$501,$A36,Guests!$E$2:$E$501,"*Pescatarian*",Guests!$B$2:$B$501,"&lt;&gt;No"))</f>
        <v/>
      </c>
      <c r="Q36" t="str">
        <f>IF($A36="","",COUNTIFS(Guests!$G$2:$G$501,$A36,Guests!$E$2:$E$501,"*Halal*",Guests!$B$2:$B$501,"&lt;&gt;No"))</f>
        <v/>
      </c>
      <c r="R36" t="str">
        <f>IF($A36="","",COUNTIFS(Guests!$G$2:$G$501,$A36,Guests!$E$2:$E$501,"*Kosher*",Guests!$B$2:$B$501,"&lt;&gt;No"))</f>
        <v/>
      </c>
      <c r="S36" t="str">
        <f>IF($A36="","",COUNTIFS(Guests!$G$2:$G$501,$A36,Guests!$B$2:$B$501,"&lt;&gt;No"))</f>
        <v/>
      </c>
    </row>
    <row r="37" spans="1:19" x14ac:dyDescent="0.25">
      <c r="A37" s="3" t="str">
        <f>IF(Tables!A37="","",Tables!A37)</f>
        <v/>
      </c>
      <c r="B37" t="str">
        <f>IF(OR($A37="",B$1=""),"",COUNTIFS(Guests!$G$2:$G$501,$A37,Guests!$F$2:$F$501,B$1,Guests!$B$2:$B$501,"&lt;&gt;No"))</f>
        <v/>
      </c>
      <c r="C37" t="str">
        <f>IF(OR($A37="",C$1=""),"",COUNTIFS(Guests!$G$2:$G$501,$A37,Guests!$F$2:$F$501,C$1,Guests!$B$2:$B$501,"&lt;&gt;No"))</f>
        <v/>
      </c>
      <c r="D37" t="str">
        <f>IF(OR($A37="",D$1=""),"",COUNTIFS(Guests!$G$2:$G$501,$A37,Guests!$F$2:$F$501,D$1,Guests!$B$2:$B$501,"&lt;&gt;No"))</f>
        <v/>
      </c>
      <c r="E37" t="str">
        <f>IF(OR($A37="",E$1=""),"",COUNTIFS(Guests!$G$2:$G$501,$A37,Guests!$F$2:$F$501,E$1,Guests!$B$2:$B$501,"&lt;&gt;No"))</f>
        <v/>
      </c>
      <c r="F37" t="str">
        <f>IF(OR($A37="",F$1=""),"",COUNTIFS(Guests!$G$2:$G$501,$A37,Guests!$F$2:$F$501,F$1,Guests!$B$2:$B$501,"&lt;&gt;No"))</f>
        <v/>
      </c>
      <c r="G37" t="str">
        <f>IF(OR($A37="",G$1=""),"",COUNTIFS(Guests!$G$2:$G$501,$A37,Guests!$F$2:$F$501,G$1,Guests!$B$2:$B$501,"&lt;&gt;No"))</f>
        <v/>
      </c>
      <c r="H37" t="str">
        <f>IF(OR($A37="",H$1=""),"",COUNTIFS(Guests!$G$2:$G$501,$A37,Guests!$F$2:$F$501,H$1,Guests!$B$2:$B$501,"&lt;&gt;No"))</f>
        <v/>
      </c>
      <c r="I37" t="str">
        <f>IF(OR($A37="",I$1=""),"",COUNTIFS(Guests!$G$2:$G$501,$A37,Guests!$F$2:$F$501,I$1,Guests!$B$2:$B$501,"&lt;&gt;No"))</f>
        <v/>
      </c>
      <c r="J37" t="str">
        <f>IF($A37="","",COUNTIFS(Guests!$G$2:$G$501,$A37,Guests!$F$2:$F$501,"",Guests!$B$2:$B$501,"&lt;&gt;No"))</f>
        <v/>
      </c>
      <c r="K37" t="str">
        <f>IF($A37="","",COUNTIFS(Guests!$G$2:$G$501,$A37,Guests!$E$2:$E$501,"*Nut Allergy*",Guests!$B$2:$B$501,"&lt;&gt;No"))</f>
        <v/>
      </c>
      <c r="L37" t="str">
        <f>IF($A37="","",COUNTIFS(Guests!$G$2:$G$501,$A37,Guests!$E$2:$E$501,"*Gluten Free*",Guests!$B$2:$B$501,"&lt;&gt;No"))</f>
        <v/>
      </c>
      <c r="M37" t="str">
        <f>IF($A37="","",COUNTIFS(Guests!$G$2:$G$501,$A37,Guests!$E$2:$E$501,"*Dairy Free*",Guests!$B$2:$B$501,"&lt;&gt;No"))</f>
        <v/>
      </c>
      <c r="N37" t="str">
        <f>IF($A37="","",COUNTIFS(Guests!$G$2:$G$501,$A37,Guests!$E$2:$E$501,"*Vegan*",Guests!$B$2:$B$501,"&lt;&gt;No"))</f>
        <v/>
      </c>
      <c r="O37" t="str">
        <f>IF($A37="","",COUNTIFS(Guests!$G$2:$G$501,$A37,Guests!$E$2:$E$501,"*Vegetarian*",Guests!$B$2:$B$501,"&lt;&gt;No"))</f>
        <v/>
      </c>
      <c r="P37" t="str">
        <f>IF($A37="","",COUNTIFS(Guests!$G$2:$G$501,$A37,Guests!$E$2:$E$501,"*Pescatarian*",Guests!$B$2:$B$501,"&lt;&gt;No"))</f>
        <v/>
      </c>
      <c r="Q37" t="str">
        <f>IF($A37="","",COUNTIFS(Guests!$G$2:$G$501,$A37,Guests!$E$2:$E$501,"*Halal*",Guests!$B$2:$B$501,"&lt;&gt;No"))</f>
        <v/>
      </c>
      <c r="R37" t="str">
        <f>IF($A37="","",COUNTIFS(Guests!$G$2:$G$501,$A37,Guests!$E$2:$E$501,"*Kosher*",Guests!$B$2:$B$501,"&lt;&gt;No"))</f>
        <v/>
      </c>
      <c r="S37" t="str">
        <f>IF($A37="","",COUNTIFS(Guests!$G$2:$G$501,$A37,Guests!$B$2:$B$501,"&lt;&gt;No"))</f>
        <v/>
      </c>
    </row>
    <row r="38" spans="1:19" x14ac:dyDescent="0.25">
      <c r="A38" s="3" t="str">
        <f>IF(Tables!A38="","",Tables!A38)</f>
        <v/>
      </c>
      <c r="B38" t="str">
        <f>IF(OR($A38="",B$1=""),"",COUNTIFS(Guests!$G$2:$G$501,$A38,Guests!$F$2:$F$501,B$1,Guests!$B$2:$B$501,"&lt;&gt;No"))</f>
        <v/>
      </c>
      <c r="C38" t="str">
        <f>IF(OR($A38="",C$1=""),"",COUNTIFS(Guests!$G$2:$G$501,$A38,Guests!$F$2:$F$501,C$1,Guests!$B$2:$B$501,"&lt;&gt;No"))</f>
        <v/>
      </c>
      <c r="D38" t="str">
        <f>IF(OR($A38="",D$1=""),"",COUNTIFS(Guests!$G$2:$G$501,$A38,Guests!$F$2:$F$501,D$1,Guests!$B$2:$B$501,"&lt;&gt;No"))</f>
        <v/>
      </c>
      <c r="E38" t="str">
        <f>IF(OR($A38="",E$1=""),"",COUNTIFS(Guests!$G$2:$G$501,$A38,Guests!$F$2:$F$501,E$1,Guests!$B$2:$B$501,"&lt;&gt;No"))</f>
        <v/>
      </c>
      <c r="F38" t="str">
        <f>IF(OR($A38="",F$1=""),"",COUNTIFS(Guests!$G$2:$G$501,$A38,Guests!$F$2:$F$501,F$1,Guests!$B$2:$B$501,"&lt;&gt;No"))</f>
        <v/>
      </c>
      <c r="G38" t="str">
        <f>IF(OR($A38="",G$1=""),"",COUNTIFS(Guests!$G$2:$G$501,$A38,Guests!$F$2:$F$501,G$1,Guests!$B$2:$B$501,"&lt;&gt;No"))</f>
        <v/>
      </c>
      <c r="H38" t="str">
        <f>IF(OR($A38="",H$1=""),"",COUNTIFS(Guests!$G$2:$G$501,$A38,Guests!$F$2:$F$501,H$1,Guests!$B$2:$B$501,"&lt;&gt;No"))</f>
        <v/>
      </c>
      <c r="I38" t="str">
        <f>IF(OR($A38="",I$1=""),"",COUNTIFS(Guests!$G$2:$G$501,$A38,Guests!$F$2:$F$501,I$1,Guests!$B$2:$B$501,"&lt;&gt;No"))</f>
        <v/>
      </c>
      <c r="J38" t="str">
        <f>IF($A38="","",COUNTIFS(Guests!$G$2:$G$501,$A38,Guests!$F$2:$F$501,"",Guests!$B$2:$B$501,"&lt;&gt;No"))</f>
        <v/>
      </c>
      <c r="K38" t="str">
        <f>IF($A38="","",COUNTIFS(Guests!$G$2:$G$501,$A38,Guests!$E$2:$E$501,"*Nut Allergy*",Guests!$B$2:$B$501,"&lt;&gt;No"))</f>
        <v/>
      </c>
      <c r="L38" t="str">
        <f>IF($A38="","",COUNTIFS(Guests!$G$2:$G$501,$A38,Guests!$E$2:$E$501,"*Gluten Free*",Guests!$B$2:$B$501,"&lt;&gt;No"))</f>
        <v/>
      </c>
      <c r="M38" t="str">
        <f>IF($A38="","",COUNTIFS(Guests!$G$2:$G$501,$A38,Guests!$E$2:$E$501,"*Dairy Free*",Guests!$B$2:$B$501,"&lt;&gt;No"))</f>
        <v/>
      </c>
      <c r="N38" t="str">
        <f>IF($A38="","",COUNTIFS(Guests!$G$2:$G$501,$A38,Guests!$E$2:$E$501,"*Vegan*",Guests!$B$2:$B$501,"&lt;&gt;No"))</f>
        <v/>
      </c>
      <c r="O38" t="str">
        <f>IF($A38="","",COUNTIFS(Guests!$G$2:$G$501,$A38,Guests!$E$2:$E$501,"*Vegetarian*",Guests!$B$2:$B$501,"&lt;&gt;No"))</f>
        <v/>
      </c>
      <c r="P38" t="str">
        <f>IF($A38="","",COUNTIFS(Guests!$G$2:$G$501,$A38,Guests!$E$2:$E$501,"*Pescatarian*",Guests!$B$2:$B$501,"&lt;&gt;No"))</f>
        <v/>
      </c>
      <c r="Q38" t="str">
        <f>IF($A38="","",COUNTIFS(Guests!$G$2:$G$501,$A38,Guests!$E$2:$E$501,"*Halal*",Guests!$B$2:$B$501,"&lt;&gt;No"))</f>
        <v/>
      </c>
      <c r="R38" t="str">
        <f>IF($A38="","",COUNTIFS(Guests!$G$2:$G$501,$A38,Guests!$E$2:$E$501,"*Kosher*",Guests!$B$2:$B$501,"&lt;&gt;No"))</f>
        <v/>
      </c>
      <c r="S38" t="str">
        <f>IF($A38="","",COUNTIFS(Guests!$G$2:$G$501,$A38,Guests!$B$2:$B$501,"&lt;&gt;No"))</f>
        <v/>
      </c>
    </row>
    <row r="39" spans="1:19" x14ac:dyDescent="0.25">
      <c r="A39" s="3" t="str">
        <f>IF(Tables!A39="","",Tables!A39)</f>
        <v/>
      </c>
      <c r="B39" t="str">
        <f>IF(OR($A39="",B$1=""),"",COUNTIFS(Guests!$G$2:$G$501,$A39,Guests!$F$2:$F$501,B$1,Guests!$B$2:$B$501,"&lt;&gt;No"))</f>
        <v/>
      </c>
      <c r="C39" t="str">
        <f>IF(OR($A39="",C$1=""),"",COUNTIFS(Guests!$G$2:$G$501,$A39,Guests!$F$2:$F$501,C$1,Guests!$B$2:$B$501,"&lt;&gt;No"))</f>
        <v/>
      </c>
      <c r="D39" t="str">
        <f>IF(OR($A39="",D$1=""),"",COUNTIFS(Guests!$G$2:$G$501,$A39,Guests!$F$2:$F$501,D$1,Guests!$B$2:$B$501,"&lt;&gt;No"))</f>
        <v/>
      </c>
      <c r="E39" t="str">
        <f>IF(OR($A39="",E$1=""),"",COUNTIFS(Guests!$G$2:$G$501,$A39,Guests!$F$2:$F$501,E$1,Guests!$B$2:$B$501,"&lt;&gt;No"))</f>
        <v/>
      </c>
      <c r="F39" t="str">
        <f>IF(OR($A39="",F$1=""),"",COUNTIFS(Guests!$G$2:$G$501,$A39,Guests!$F$2:$F$501,F$1,Guests!$B$2:$B$501,"&lt;&gt;No"))</f>
        <v/>
      </c>
      <c r="G39" t="str">
        <f>IF(OR($A39="",G$1=""),"",COUNTIFS(Guests!$G$2:$G$501,$A39,Guests!$F$2:$F$501,G$1,Guests!$B$2:$B$501,"&lt;&gt;No"))</f>
        <v/>
      </c>
      <c r="H39" t="str">
        <f>IF(OR($A39="",H$1=""),"",COUNTIFS(Guests!$G$2:$G$501,$A39,Guests!$F$2:$F$501,H$1,Guests!$B$2:$B$501,"&lt;&gt;No"))</f>
        <v/>
      </c>
      <c r="I39" t="str">
        <f>IF(OR($A39="",I$1=""),"",COUNTIFS(Guests!$G$2:$G$501,$A39,Guests!$F$2:$F$501,I$1,Guests!$B$2:$B$501,"&lt;&gt;No"))</f>
        <v/>
      </c>
      <c r="J39" t="str">
        <f>IF($A39="","",COUNTIFS(Guests!$G$2:$G$501,$A39,Guests!$F$2:$F$501,"",Guests!$B$2:$B$501,"&lt;&gt;No"))</f>
        <v/>
      </c>
      <c r="K39" t="str">
        <f>IF($A39="","",COUNTIFS(Guests!$G$2:$G$501,$A39,Guests!$E$2:$E$501,"*Nut Allergy*",Guests!$B$2:$B$501,"&lt;&gt;No"))</f>
        <v/>
      </c>
      <c r="L39" t="str">
        <f>IF($A39="","",COUNTIFS(Guests!$G$2:$G$501,$A39,Guests!$E$2:$E$501,"*Gluten Free*",Guests!$B$2:$B$501,"&lt;&gt;No"))</f>
        <v/>
      </c>
      <c r="M39" t="str">
        <f>IF($A39="","",COUNTIFS(Guests!$G$2:$G$501,$A39,Guests!$E$2:$E$501,"*Dairy Free*",Guests!$B$2:$B$501,"&lt;&gt;No"))</f>
        <v/>
      </c>
      <c r="N39" t="str">
        <f>IF($A39="","",COUNTIFS(Guests!$G$2:$G$501,$A39,Guests!$E$2:$E$501,"*Vegan*",Guests!$B$2:$B$501,"&lt;&gt;No"))</f>
        <v/>
      </c>
      <c r="O39" t="str">
        <f>IF($A39="","",COUNTIFS(Guests!$G$2:$G$501,$A39,Guests!$E$2:$E$501,"*Vegetarian*",Guests!$B$2:$B$501,"&lt;&gt;No"))</f>
        <v/>
      </c>
      <c r="P39" t="str">
        <f>IF($A39="","",COUNTIFS(Guests!$G$2:$G$501,$A39,Guests!$E$2:$E$501,"*Pescatarian*",Guests!$B$2:$B$501,"&lt;&gt;No"))</f>
        <v/>
      </c>
      <c r="Q39" t="str">
        <f>IF($A39="","",COUNTIFS(Guests!$G$2:$G$501,$A39,Guests!$E$2:$E$501,"*Halal*",Guests!$B$2:$B$501,"&lt;&gt;No"))</f>
        <v/>
      </c>
      <c r="R39" t="str">
        <f>IF($A39="","",COUNTIFS(Guests!$G$2:$G$501,$A39,Guests!$E$2:$E$501,"*Kosher*",Guests!$B$2:$B$501,"&lt;&gt;No"))</f>
        <v/>
      </c>
      <c r="S39" t="str">
        <f>IF($A39="","",COUNTIFS(Guests!$G$2:$G$501,$A39,Guests!$B$2:$B$501,"&lt;&gt;No"))</f>
        <v/>
      </c>
    </row>
    <row r="40" spans="1:19" x14ac:dyDescent="0.25">
      <c r="A40" s="3" t="str">
        <f>IF(Tables!A40="","",Tables!A40)</f>
        <v/>
      </c>
      <c r="B40" t="str">
        <f>IF(OR($A40="",B$1=""),"",COUNTIFS(Guests!$G$2:$G$501,$A40,Guests!$F$2:$F$501,B$1,Guests!$B$2:$B$501,"&lt;&gt;No"))</f>
        <v/>
      </c>
      <c r="C40" t="str">
        <f>IF(OR($A40="",C$1=""),"",COUNTIFS(Guests!$G$2:$G$501,$A40,Guests!$F$2:$F$501,C$1,Guests!$B$2:$B$501,"&lt;&gt;No"))</f>
        <v/>
      </c>
      <c r="D40" t="str">
        <f>IF(OR($A40="",D$1=""),"",COUNTIFS(Guests!$G$2:$G$501,$A40,Guests!$F$2:$F$501,D$1,Guests!$B$2:$B$501,"&lt;&gt;No"))</f>
        <v/>
      </c>
      <c r="E40" t="str">
        <f>IF(OR($A40="",E$1=""),"",COUNTIFS(Guests!$G$2:$G$501,$A40,Guests!$F$2:$F$501,E$1,Guests!$B$2:$B$501,"&lt;&gt;No"))</f>
        <v/>
      </c>
      <c r="F40" t="str">
        <f>IF(OR($A40="",F$1=""),"",COUNTIFS(Guests!$G$2:$G$501,$A40,Guests!$F$2:$F$501,F$1,Guests!$B$2:$B$501,"&lt;&gt;No"))</f>
        <v/>
      </c>
      <c r="G40" t="str">
        <f>IF(OR($A40="",G$1=""),"",COUNTIFS(Guests!$G$2:$G$501,$A40,Guests!$F$2:$F$501,G$1,Guests!$B$2:$B$501,"&lt;&gt;No"))</f>
        <v/>
      </c>
      <c r="H40" t="str">
        <f>IF(OR($A40="",H$1=""),"",COUNTIFS(Guests!$G$2:$G$501,$A40,Guests!$F$2:$F$501,H$1,Guests!$B$2:$B$501,"&lt;&gt;No"))</f>
        <v/>
      </c>
      <c r="I40" t="str">
        <f>IF(OR($A40="",I$1=""),"",COUNTIFS(Guests!$G$2:$G$501,$A40,Guests!$F$2:$F$501,I$1,Guests!$B$2:$B$501,"&lt;&gt;No"))</f>
        <v/>
      </c>
      <c r="J40" t="str">
        <f>IF($A40="","",COUNTIFS(Guests!$G$2:$G$501,$A40,Guests!$F$2:$F$501,"",Guests!$B$2:$B$501,"&lt;&gt;No"))</f>
        <v/>
      </c>
      <c r="K40" t="str">
        <f>IF($A40="","",COUNTIFS(Guests!$G$2:$G$501,$A40,Guests!$E$2:$E$501,"*Nut Allergy*",Guests!$B$2:$B$501,"&lt;&gt;No"))</f>
        <v/>
      </c>
      <c r="L40" t="str">
        <f>IF($A40="","",COUNTIFS(Guests!$G$2:$G$501,$A40,Guests!$E$2:$E$501,"*Gluten Free*",Guests!$B$2:$B$501,"&lt;&gt;No"))</f>
        <v/>
      </c>
      <c r="M40" t="str">
        <f>IF($A40="","",COUNTIFS(Guests!$G$2:$G$501,$A40,Guests!$E$2:$E$501,"*Dairy Free*",Guests!$B$2:$B$501,"&lt;&gt;No"))</f>
        <v/>
      </c>
      <c r="N40" t="str">
        <f>IF($A40="","",COUNTIFS(Guests!$G$2:$G$501,$A40,Guests!$E$2:$E$501,"*Vegan*",Guests!$B$2:$B$501,"&lt;&gt;No"))</f>
        <v/>
      </c>
      <c r="O40" t="str">
        <f>IF($A40="","",COUNTIFS(Guests!$G$2:$G$501,$A40,Guests!$E$2:$E$501,"*Vegetarian*",Guests!$B$2:$B$501,"&lt;&gt;No"))</f>
        <v/>
      </c>
      <c r="P40" t="str">
        <f>IF($A40="","",COUNTIFS(Guests!$G$2:$G$501,$A40,Guests!$E$2:$E$501,"*Pescatarian*",Guests!$B$2:$B$501,"&lt;&gt;No"))</f>
        <v/>
      </c>
      <c r="Q40" t="str">
        <f>IF($A40="","",COUNTIFS(Guests!$G$2:$G$501,$A40,Guests!$E$2:$E$501,"*Halal*",Guests!$B$2:$B$501,"&lt;&gt;No"))</f>
        <v/>
      </c>
      <c r="R40" t="str">
        <f>IF($A40="","",COUNTIFS(Guests!$G$2:$G$501,$A40,Guests!$E$2:$E$501,"*Kosher*",Guests!$B$2:$B$501,"&lt;&gt;No"))</f>
        <v/>
      </c>
      <c r="S40" t="str">
        <f>IF($A40="","",COUNTIFS(Guests!$G$2:$G$501,$A40,Guests!$B$2:$B$501,"&lt;&gt;No"))</f>
        <v/>
      </c>
    </row>
    <row r="41" spans="1:19" x14ac:dyDescent="0.25">
      <c r="A41" s="3" t="str">
        <f>IF(Tables!A41="","",Tables!A41)</f>
        <v/>
      </c>
      <c r="B41" t="str">
        <f>IF(OR($A41="",B$1=""),"",COUNTIFS(Guests!$G$2:$G$501,$A41,Guests!$F$2:$F$501,B$1,Guests!$B$2:$B$501,"&lt;&gt;No"))</f>
        <v/>
      </c>
      <c r="C41" t="str">
        <f>IF(OR($A41="",C$1=""),"",COUNTIFS(Guests!$G$2:$G$501,$A41,Guests!$F$2:$F$501,C$1,Guests!$B$2:$B$501,"&lt;&gt;No"))</f>
        <v/>
      </c>
      <c r="D41" t="str">
        <f>IF(OR($A41="",D$1=""),"",COUNTIFS(Guests!$G$2:$G$501,$A41,Guests!$F$2:$F$501,D$1,Guests!$B$2:$B$501,"&lt;&gt;No"))</f>
        <v/>
      </c>
      <c r="E41" t="str">
        <f>IF(OR($A41="",E$1=""),"",COUNTIFS(Guests!$G$2:$G$501,$A41,Guests!$F$2:$F$501,E$1,Guests!$B$2:$B$501,"&lt;&gt;No"))</f>
        <v/>
      </c>
      <c r="F41" t="str">
        <f>IF(OR($A41="",F$1=""),"",COUNTIFS(Guests!$G$2:$G$501,$A41,Guests!$F$2:$F$501,F$1,Guests!$B$2:$B$501,"&lt;&gt;No"))</f>
        <v/>
      </c>
      <c r="G41" t="str">
        <f>IF(OR($A41="",G$1=""),"",COUNTIFS(Guests!$G$2:$G$501,$A41,Guests!$F$2:$F$501,G$1,Guests!$B$2:$B$501,"&lt;&gt;No"))</f>
        <v/>
      </c>
      <c r="H41" t="str">
        <f>IF(OR($A41="",H$1=""),"",COUNTIFS(Guests!$G$2:$G$501,$A41,Guests!$F$2:$F$501,H$1,Guests!$B$2:$B$501,"&lt;&gt;No"))</f>
        <v/>
      </c>
      <c r="I41" t="str">
        <f>IF(OR($A41="",I$1=""),"",COUNTIFS(Guests!$G$2:$G$501,$A41,Guests!$F$2:$F$501,I$1,Guests!$B$2:$B$501,"&lt;&gt;No"))</f>
        <v/>
      </c>
      <c r="J41" t="str">
        <f>IF($A41="","",COUNTIFS(Guests!$G$2:$G$501,$A41,Guests!$F$2:$F$501,"",Guests!$B$2:$B$501,"&lt;&gt;No"))</f>
        <v/>
      </c>
      <c r="K41" t="str">
        <f>IF($A41="","",COUNTIFS(Guests!$G$2:$G$501,$A41,Guests!$E$2:$E$501,"*Nut Allergy*",Guests!$B$2:$B$501,"&lt;&gt;No"))</f>
        <v/>
      </c>
      <c r="L41" t="str">
        <f>IF($A41="","",COUNTIFS(Guests!$G$2:$G$501,$A41,Guests!$E$2:$E$501,"*Gluten Free*",Guests!$B$2:$B$501,"&lt;&gt;No"))</f>
        <v/>
      </c>
      <c r="M41" t="str">
        <f>IF($A41="","",COUNTIFS(Guests!$G$2:$G$501,$A41,Guests!$E$2:$E$501,"*Dairy Free*",Guests!$B$2:$B$501,"&lt;&gt;No"))</f>
        <v/>
      </c>
      <c r="N41" t="str">
        <f>IF($A41="","",COUNTIFS(Guests!$G$2:$G$501,$A41,Guests!$E$2:$E$501,"*Vegan*",Guests!$B$2:$B$501,"&lt;&gt;No"))</f>
        <v/>
      </c>
      <c r="O41" t="str">
        <f>IF($A41="","",COUNTIFS(Guests!$G$2:$G$501,$A41,Guests!$E$2:$E$501,"*Vegetarian*",Guests!$B$2:$B$501,"&lt;&gt;No"))</f>
        <v/>
      </c>
      <c r="P41" t="str">
        <f>IF($A41="","",COUNTIFS(Guests!$G$2:$G$501,$A41,Guests!$E$2:$E$501,"*Pescatarian*",Guests!$B$2:$B$501,"&lt;&gt;No"))</f>
        <v/>
      </c>
      <c r="Q41" t="str">
        <f>IF($A41="","",COUNTIFS(Guests!$G$2:$G$501,$A41,Guests!$E$2:$E$501,"*Halal*",Guests!$B$2:$B$501,"&lt;&gt;No"))</f>
        <v/>
      </c>
      <c r="R41" t="str">
        <f>IF($A41="","",COUNTIFS(Guests!$G$2:$G$501,$A41,Guests!$E$2:$E$501,"*Kosher*",Guests!$B$2:$B$501,"&lt;&gt;No"))</f>
        <v/>
      </c>
      <c r="S41" t="str">
        <f>IF($A41="","",COUNTIFS(Guests!$G$2:$G$501,$A41,Guests!$B$2:$B$501,"&lt;&gt;No"))</f>
        <v/>
      </c>
    </row>
    <row r="42" spans="1:19" x14ac:dyDescent="0.25">
      <c r="A42" s="3" t="str">
        <f>IF(Tables!A42="","",Tables!A42)</f>
        <v/>
      </c>
      <c r="B42" t="str">
        <f>IF(OR($A42="",B$1=""),"",COUNTIFS(Guests!$G$2:$G$501,$A42,Guests!$F$2:$F$501,B$1,Guests!$B$2:$B$501,"&lt;&gt;No"))</f>
        <v/>
      </c>
      <c r="C42" t="str">
        <f>IF(OR($A42="",C$1=""),"",COUNTIFS(Guests!$G$2:$G$501,$A42,Guests!$F$2:$F$501,C$1,Guests!$B$2:$B$501,"&lt;&gt;No"))</f>
        <v/>
      </c>
      <c r="D42" t="str">
        <f>IF(OR($A42="",D$1=""),"",COUNTIFS(Guests!$G$2:$G$501,$A42,Guests!$F$2:$F$501,D$1,Guests!$B$2:$B$501,"&lt;&gt;No"))</f>
        <v/>
      </c>
      <c r="E42" t="str">
        <f>IF(OR($A42="",E$1=""),"",COUNTIFS(Guests!$G$2:$G$501,$A42,Guests!$F$2:$F$501,E$1,Guests!$B$2:$B$501,"&lt;&gt;No"))</f>
        <v/>
      </c>
      <c r="F42" t="str">
        <f>IF(OR($A42="",F$1=""),"",COUNTIFS(Guests!$G$2:$G$501,$A42,Guests!$F$2:$F$501,F$1,Guests!$B$2:$B$501,"&lt;&gt;No"))</f>
        <v/>
      </c>
      <c r="G42" t="str">
        <f>IF(OR($A42="",G$1=""),"",COUNTIFS(Guests!$G$2:$G$501,$A42,Guests!$F$2:$F$501,G$1,Guests!$B$2:$B$501,"&lt;&gt;No"))</f>
        <v/>
      </c>
      <c r="H42" t="str">
        <f>IF(OR($A42="",H$1=""),"",COUNTIFS(Guests!$G$2:$G$501,$A42,Guests!$F$2:$F$501,H$1,Guests!$B$2:$B$501,"&lt;&gt;No"))</f>
        <v/>
      </c>
      <c r="I42" t="str">
        <f>IF(OR($A42="",I$1=""),"",COUNTIFS(Guests!$G$2:$G$501,$A42,Guests!$F$2:$F$501,I$1,Guests!$B$2:$B$501,"&lt;&gt;No"))</f>
        <v/>
      </c>
      <c r="J42" t="str">
        <f>IF($A42="","",COUNTIFS(Guests!$G$2:$G$501,$A42,Guests!$F$2:$F$501,"",Guests!$B$2:$B$501,"&lt;&gt;No"))</f>
        <v/>
      </c>
      <c r="K42" t="str">
        <f>IF($A42="","",COUNTIFS(Guests!$G$2:$G$501,$A42,Guests!$E$2:$E$501,"*Nut Allergy*",Guests!$B$2:$B$501,"&lt;&gt;No"))</f>
        <v/>
      </c>
      <c r="L42" t="str">
        <f>IF($A42="","",COUNTIFS(Guests!$G$2:$G$501,$A42,Guests!$E$2:$E$501,"*Gluten Free*",Guests!$B$2:$B$501,"&lt;&gt;No"))</f>
        <v/>
      </c>
      <c r="M42" t="str">
        <f>IF($A42="","",COUNTIFS(Guests!$G$2:$G$501,$A42,Guests!$E$2:$E$501,"*Dairy Free*",Guests!$B$2:$B$501,"&lt;&gt;No"))</f>
        <v/>
      </c>
      <c r="N42" t="str">
        <f>IF($A42="","",COUNTIFS(Guests!$G$2:$G$501,$A42,Guests!$E$2:$E$501,"*Vegan*",Guests!$B$2:$B$501,"&lt;&gt;No"))</f>
        <v/>
      </c>
      <c r="O42" t="str">
        <f>IF($A42="","",COUNTIFS(Guests!$G$2:$G$501,$A42,Guests!$E$2:$E$501,"*Vegetarian*",Guests!$B$2:$B$501,"&lt;&gt;No"))</f>
        <v/>
      </c>
      <c r="P42" t="str">
        <f>IF($A42="","",COUNTIFS(Guests!$G$2:$G$501,$A42,Guests!$E$2:$E$501,"*Pescatarian*",Guests!$B$2:$B$501,"&lt;&gt;No"))</f>
        <v/>
      </c>
      <c r="Q42" t="str">
        <f>IF($A42="","",COUNTIFS(Guests!$G$2:$G$501,$A42,Guests!$E$2:$E$501,"*Halal*",Guests!$B$2:$B$501,"&lt;&gt;No"))</f>
        <v/>
      </c>
      <c r="R42" t="str">
        <f>IF($A42="","",COUNTIFS(Guests!$G$2:$G$501,$A42,Guests!$E$2:$E$501,"*Kosher*",Guests!$B$2:$B$501,"&lt;&gt;No"))</f>
        <v/>
      </c>
      <c r="S42" t="str">
        <f>IF($A42="","",COUNTIFS(Guests!$G$2:$G$501,$A42,Guests!$B$2:$B$501,"&lt;&gt;No"))</f>
        <v/>
      </c>
    </row>
    <row r="43" spans="1:19" x14ac:dyDescent="0.25">
      <c r="A43" s="3" t="str">
        <f>IF(Tables!A43="","",Tables!A43)</f>
        <v/>
      </c>
      <c r="B43" t="str">
        <f>IF(OR($A43="",B$1=""),"",COUNTIFS(Guests!$G$2:$G$501,$A43,Guests!$F$2:$F$501,B$1,Guests!$B$2:$B$501,"&lt;&gt;No"))</f>
        <v/>
      </c>
      <c r="C43" t="str">
        <f>IF(OR($A43="",C$1=""),"",COUNTIFS(Guests!$G$2:$G$501,$A43,Guests!$F$2:$F$501,C$1,Guests!$B$2:$B$501,"&lt;&gt;No"))</f>
        <v/>
      </c>
      <c r="D43" t="str">
        <f>IF(OR($A43="",D$1=""),"",COUNTIFS(Guests!$G$2:$G$501,$A43,Guests!$F$2:$F$501,D$1,Guests!$B$2:$B$501,"&lt;&gt;No"))</f>
        <v/>
      </c>
      <c r="E43" t="str">
        <f>IF(OR($A43="",E$1=""),"",COUNTIFS(Guests!$G$2:$G$501,$A43,Guests!$F$2:$F$501,E$1,Guests!$B$2:$B$501,"&lt;&gt;No"))</f>
        <v/>
      </c>
      <c r="F43" t="str">
        <f>IF(OR($A43="",F$1=""),"",COUNTIFS(Guests!$G$2:$G$501,$A43,Guests!$F$2:$F$501,F$1,Guests!$B$2:$B$501,"&lt;&gt;No"))</f>
        <v/>
      </c>
      <c r="G43" t="str">
        <f>IF(OR($A43="",G$1=""),"",COUNTIFS(Guests!$G$2:$G$501,$A43,Guests!$F$2:$F$501,G$1,Guests!$B$2:$B$501,"&lt;&gt;No"))</f>
        <v/>
      </c>
      <c r="H43" t="str">
        <f>IF(OR($A43="",H$1=""),"",COUNTIFS(Guests!$G$2:$G$501,$A43,Guests!$F$2:$F$501,H$1,Guests!$B$2:$B$501,"&lt;&gt;No"))</f>
        <v/>
      </c>
      <c r="I43" t="str">
        <f>IF(OR($A43="",I$1=""),"",COUNTIFS(Guests!$G$2:$G$501,$A43,Guests!$F$2:$F$501,I$1,Guests!$B$2:$B$501,"&lt;&gt;No"))</f>
        <v/>
      </c>
      <c r="J43" t="str">
        <f>IF($A43="","",COUNTIFS(Guests!$G$2:$G$501,$A43,Guests!$F$2:$F$501,"",Guests!$B$2:$B$501,"&lt;&gt;No"))</f>
        <v/>
      </c>
      <c r="K43" t="str">
        <f>IF($A43="","",COUNTIFS(Guests!$G$2:$G$501,$A43,Guests!$E$2:$E$501,"*Nut Allergy*",Guests!$B$2:$B$501,"&lt;&gt;No"))</f>
        <v/>
      </c>
      <c r="L43" t="str">
        <f>IF($A43="","",COUNTIFS(Guests!$G$2:$G$501,$A43,Guests!$E$2:$E$501,"*Gluten Free*",Guests!$B$2:$B$501,"&lt;&gt;No"))</f>
        <v/>
      </c>
      <c r="M43" t="str">
        <f>IF($A43="","",COUNTIFS(Guests!$G$2:$G$501,$A43,Guests!$E$2:$E$501,"*Dairy Free*",Guests!$B$2:$B$501,"&lt;&gt;No"))</f>
        <v/>
      </c>
      <c r="N43" t="str">
        <f>IF($A43="","",COUNTIFS(Guests!$G$2:$G$501,$A43,Guests!$E$2:$E$501,"*Vegan*",Guests!$B$2:$B$501,"&lt;&gt;No"))</f>
        <v/>
      </c>
      <c r="O43" t="str">
        <f>IF($A43="","",COUNTIFS(Guests!$G$2:$G$501,$A43,Guests!$E$2:$E$501,"*Vegetarian*",Guests!$B$2:$B$501,"&lt;&gt;No"))</f>
        <v/>
      </c>
      <c r="P43" t="str">
        <f>IF($A43="","",COUNTIFS(Guests!$G$2:$G$501,$A43,Guests!$E$2:$E$501,"*Pescatarian*",Guests!$B$2:$B$501,"&lt;&gt;No"))</f>
        <v/>
      </c>
      <c r="Q43" t="str">
        <f>IF($A43="","",COUNTIFS(Guests!$G$2:$G$501,$A43,Guests!$E$2:$E$501,"*Halal*",Guests!$B$2:$B$501,"&lt;&gt;No"))</f>
        <v/>
      </c>
      <c r="R43" t="str">
        <f>IF($A43="","",COUNTIFS(Guests!$G$2:$G$501,$A43,Guests!$E$2:$E$501,"*Kosher*",Guests!$B$2:$B$501,"&lt;&gt;No"))</f>
        <v/>
      </c>
      <c r="S43" t="str">
        <f>IF($A43="","",COUNTIFS(Guests!$G$2:$G$501,$A43,Guests!$B$2:$B$501,"&lt;&gt;No"))</f>
        <v/>
      </c>
    </row>
    <row r="44" spans="1:19" x14ac:dyDescent="0.25">
      <c r="A44" s="3" t="str">
        <f>IF(Tables!A44="","",Tables!A44)</f>
        <v/>
      </c>
      <c r="B44" t="str">
        <f>IF(OR($A44="",B$1=""),"",COUNTIFS(Guests!$G$2:$G$501,$A44,Guests!$F$2:$F$501,B$1,Guests!$B$2:$B$501,"&lt;&gt;No"))</f>
        <v/>
      </c>
      <c r="C44" t="str">
        <f>IF(OR($A44="",C$1=""),"",COUNTIFS(Guests!$G$2:$G$501,$A44,Guests!$F$2:$F$501,C$1,Guests!$B$2:$B$501,"&lt;&gt;No"))</f>
        <v/>
      </c>
      <c r="D44" t="str">
        <f>IF(OR($A44="",D$1=""),"",COUNTIFS(Guests!$G$2:$G$501,$A44,Guests!$F$2:$F$501,D$1,Guests!$B$2:$B$501,"&lt;&gt;No"))</f>
        <v/>
      </c>
      <c r="E44" t="str">
        <f>IF(OR($A44="",E$1=""),"",COUNTIFS(Guests!$G$2:$G$501,$A44,Guests!$F$2:$F$501,E$1,Guests!$B$2:$B$501,"&lt;&gt;No"))</f>
        <v/>
      </c>
      <c r="F44" t="str">
        <f>IF(OR($A44="",F$1=""),"",COUNTIFS(Guests!$G$2:$G$501,$A44,Guests!$F$2:$F$501,F$1,Guests!$B$2:$B$501,"&lt;&gt;No"))</f>
        <v/>
      </c>
      <c r="G44" t="str">
        <f>IF(OR($A44="",G$1=""),"",COUNTIFS(Guests!$G$2:$G$501,$A44,Guests!$F$2:$F$501,G$1,Guests!$B$2:$B$501,"&lt;&gt;No"))</f>
        <v/>
      </c>
      <c r="H44" t="str">
        <f>IF(OR($A44="",H$1=""),"",COUNTIFS(Guests!$G$2:$G$501,$A44,Guests!$F$2:$F$501,H$1,Guests!$B$2:$B$501,"&lt;&gt;No"))</f>
        <v/>
      </c>
      <c r="I44" t="str">
        <f>IF(OR($A44="",I$1=""),"",COUNTIFS(Guests!$G$2:$G$501,$A44,Guests!$F$2:$F$501,I$1,Guests!$B$2:$B$501,"&lt;&gt;No"))</f>
        <v/>
      </c>
      <c r="J44" t="str">
        <f>IF($A44="","",COUNTIFS(Guests!$G$2:$G$501,$A44,Guests!$F$2:$F$501,"",Guests!$B$2:$B$501,"&lt;&gt;No"))</f>
        <v/>
      </c>
      <c r="K44" t="str">
        <f>IF($A44="","",COUNTIFS(Guests!$G$2:$G$501,$A44,Guests!$E$2:$E$501,"*Nut Allergy*",Guests!$B$2:$B$501,"&lt;&gt;No"))</f>
        <v/>
      </c>
      <c r="L44" t="str">
        <f>IF($A44="","",COUNTIFS(Guests!$G$2:$G$501,$A44,Guests!$E$2:$E$501,"*Gluten Free*",Guests!$B$2:$B$501,"&lt;&gt;No"))</f>
        <v/>
      </c>
      <c r="M44" t="str">
        <f>IF($A44="","",COUNTIFS(Guests!$G$2:$G$501,$A44,Guests!$E$2:$E$501,"*Dairy Free*",Guests!$B$2:$B$501,"&lt;&gt;No"))</f>
        <v/>
      </c>
      <c r="N44" t="str">
        <f>IF($A44="","",COUNTIFS(Guests!$G$2:$G$501,$A44,Guests!$E$2:$E$501,"*Vegan*",Guests!$B$2:$B$501,"&lt;&gt;No"))</f>
        <v/>
      </c>
      <c r="O44" t="str">
        <f>IF($A44="","",COUNTIFS(Guests!$G$2:$G$501,$A44,Guests!$E$2:$E$501,"*Vegetarian*",Guests!$B$2:$B$501,"&lt;&gt;No"))</f>
        <v/>
      </c>
      <c r="P44" t="str">
        <f>IF($A44="","",COUNTIFS(Guests!$G$2:$G$501,$A44,Guests!$E$2:$E$501,"*Pescatarian*",Guests!$B$2:$B$501,"&lt;&gt;No"))</f>
        <v/>
      </c>
      <c r="Q44" t="str">
        <f>IF($A44="","",COUNTIFS(Guests!$G$2:$G$501,$A44,Guests!$E$2:$E$501,"*Halal*",Guests!$B$2:$B$501,"&lt;&gt;No"))</f>
        <v/>
      </c>
      <c r="R44" t="str">
        <f>IF($A44="","",COUNTIFS(Guests!$G$2:$G$501,$A44,Guests!$E$2:$E$501,"*Kosher*",Guests!$B$2:$B$501,"&lt;&gt;No"))</f>
        <v/>
      </c>
      <c r="S44" t="str">
        <f>IF($A44="","",COUNTIFS(Guests!$G$2:$G$501,$A44,Guests!$B$2:$B$501,"&lt;&gt;No"))</f>
        <v/>
      </c>
    </row>
    <row r="45" spans="1:19" x14ac:dyDescent="0.25">
      <c r="A45" s="3" t="str">
        <f>IF(Tables!A45="","",Tables!A45)</f>
        <v/>
      </c>
      <c r="B45" t="str">
        <f>IF(OR($A45="",B$1=""),"",COUNTIFS(Guests!$G$2:$G$501,$A45,Guests!$F$2:$F$501,B$1,Guests!$B$2:$B$501,"&lt;&gt;No"))</f>
        <v/>
      </c>
      <c r="C45" t="str">
        <f>IF(OR($A45="",C$1=""),"",COUNTIFS(Guests!$G$2:$G$501,$A45,Guests!$F$2:$F$501,C$1,Guests!$B$2:$B$501,"&lt;&gt;No"))</f>
        <v/>
      </c>
      <c r="D45" t="str">
        <f>IF(OR($A45="",D$1=""),"",COUNTIFS(Guests!$G$2:$G$501,$A45,Guests!$F$2:$F$501,D$1,Guests!$B$2:$B$501,"&lt;&gt;No"))</f>
        <v/>
      </c>
      <c r="E45" t="str">
        <f>IF(OR($A45="",E$1=""),"",COUNTIFS(Guests!$G$2:$G$501,$A45,Guests!$F$2:$F$501,E$1,Guests!$B$2:$B$501,"&lt;&gt;No"))</f>
        <v/>
      </c>
      <c r="F45" t="str">
        <f>IF(OR($A45="",F$1=""),"",COUNTIFS(Guests!$G$2:$G$501,$A45,Guests!$F$2:$F$501,F$1,Guests!$B$2:$B$501,"&lt;&gt;No"))</f>
        <v/>
      </c>
      <c r="G45" t="str">
        <f>IF(OR($A45="",G$1=""),"",COUNTIFS(Guests!$G$2:$G$501,$A45,Guests!$F$2:$F$501,G$1,Guests!$B$2:$B$501,"&lt;&gt;No"))</f>
        <v/>
      </c>
      <c r="H45" t="str">
        <f>IF(OR($A45="",H$1=""),"",COUNTIFS(Guests!$G$2:$G$501,$A45,Guests!$F$2:$F$501,H$1,Guests!$B$2:$B$501,"&lt;&gt;No"))</f>
        <v/>
      </c>
      <c r="I45" t="str">
        <f>IF(OR($A45="",I$1=""),"",COUNTIFS(Guests!$G$2:$G$501,$A45,Guests!$F$2:$F$501,I$1,Guests!$B$2:$B$501,"&lt;&gt;No"))</f>
        <v/>
      </c>
      <c r="J45" t="str">
        <f>IF($A45="","",COUNTIFS(Guests!$G$2:$G$501,$A45,Guests!$F$2:$F$501,"",Guests!$B$2:$B$501,"&lt;&gt;No"))</f>
        <v/>
      </c>
      <c r="K45" t="str">
        <f>IF($A45="","",COUNTIFS(Guests!$G$2:$G$501,$A45,Guests!$E$2:$E$501,"*Nut Allergy*",Guests!$B$2:$B$501,"&lt;&gt;No"))</f>
        <v/>
      </c>
      <c r="L45" t="str">
        <f>IF($A45="","",COUNTIFS(Guests!$G$2:$G$501,$A45,Guests!$E$2:$E$501,"*Gluten Free*",Guests!$B$2:$B$501,"&lt;&gt;No"))</f>
        <v/>
      </c>
      <c r="M45" t="str">
        <f>IF($A45="","",COUNTIFS(Guests!$G$2:$G$501,$A45,Guests!$E$2:$E$501,"*Dairy Free*",Guests!$B$2:$B$501,"&lt;&gt;No"))</f>
        <v/>
      </c>
      <c r="N45" t="str">
        <f>IF($A45="","",COUNTIFS(Guests!$G$2:$G$501,$A45,Guests!$E$2:$E$501,"*Vegan*",Guests!$B$2:$B$501,"&lt;&gt;No"))</f>
        <v/>
      </c>
      <c r="O45" t="str">
        <f>IF($A45="","",COUNTIFS(Guests!$G$2:$G$501,$A45,Guests!$E$2:$E$501,"*Vegetarian*",Guests!$B$2:$B$501,"&lt;&gt;No"))</f>
        <v/>
      </c>
      <c r="P45" t="str">
        <f>IF($A45="","",COUNTIFS(Guests!$G$2:$G$501,$A45,Guests!$E$2:$E$501,"*Pescatarian*",Guests!$B$2:$B$501,"&lt;&gt;No"))</f>
        <v/>
      </c>
      <c r="Q45" t="str">
        <f>IF($A45="","",COUNTIFS(Guests!$G$2:$G$501,$A45,Guests!$E$2:$E$501,"*Halal*",Guests!$B$2:$B$501,"&lt;&gt;No"))</f>
        <v/>
      </c>
      <c r="R45" t="str">
        <f>IF($A45="","",COUNTIFS(Guests!$G$2:$G$501,$A45,Guests!$E$2:$E$501,"*Kosher*",Guests!$B$2:$B$501,"&lt;&gt;No"))</f>
        <v/>
      </c>
      <c r="S45" t="str">
        <f>IF($A45="","",COUNTIFS(Guests!$G$2:$G$501,$A45,Guests!$B$2:$B$501,"&lt;&gt;No"))</f>
        <v/>
      </c>
    </row>
    <row r="46" spans="1:19" x14ac:dyDescent="0.25">
      <c r="A46" s="3" t="str">
        <f>IF(Tables!A46="","",Tables!A46)</f>
        <v/>
      </c>
      <c r="B46" t="str">
        <f>IF(OR($A46="",B$1=""),"",COUNTIFS(Guests!$G$2:$G$501,$A46,Guests!$F$2:$F$501,B$1,Guests!$B$2:$B$501,"&lt;&gt;No"))</f>
        <v/>
      </c>
      <c r="C46" t="str">
        <f>IF(OR($A46="",C$1=""),"",COUNTIFS(Guests!$G$2:$G$501,$A46,Guests!$F$2:$F$501,C$1,Guests!$B$2:$B$501,"&lt;&gt;No"))</f>
        <v/>
      </c>
      <c r="D46" t="str">
        <f>IF(OR($A46="",D$1=""),"",COUNTIFS(Guests!$G$2:$G$501,$A46,Guests!$F$2:$F$501,D$1,Guests!$B$2:$B$501,"&lt;&gt;No"))</f>
        <v/>
      </c>
      <c r="E46" t="str">
        <f>IF(OR($A46="",E$1=""),"",COUNTIFS(Guests!$G$2:$G$501,$A46,Guests!$F$2:$F$501,E$1,Guests!$B$2:$B$501,"&lt;&gt;No"))</f>
        <v/>
      </c>
      <c r="F46" t="str">
        <f>IF(OR($A46="",F$1=""),"",COUNTIFS(Guests!$G$2:$G$501,$A46,Guests!$F$2:$F$501,F$1,Guests!$B$2:$B$501,"&lt;&gt;No"))</f>
        <v/>
      </c>
      <c r="G46" t="str">
        <f>IF(OR($A46="",G$1=""),"",COUNTIFS(Guests!$G$2:$G$501,$A46,Guests!$F$2:$F$501,G$1,Guests!$B$2:$B$501,"&lt;&gt;No"))</f>
        <v/>
      </c>
      <c r="H46" t="str">
        <f>IF(OR($A46="",H$1=""),"",COUNTIFS(Guests!$G$2:$G$501,$A46,Guests!$F$2:$F$501,H$1,Guests!$B$2:$B$501,"&lt;&gt;No"))</f>
        <v/>
      </c>
      <c r="I46" t="str">
        <f>IF(OR($A46="",I$1=""),"",COUNTIFS(Guests!$G$2:$G$501,$A46,Guests!$F$2:$F$501,I$1,Guests!$B$2:$B$501,"&lt;&gt;No"))</f>
        <v/>
      </c>
      <c r="J46" t="str">
        <f>IF($A46="","",COUNTIFS(Guests!$G$2:$G$501,$A46,Guests!$F$2:$F$501,"",Guests!$B$2:$B$501,"&lt;&gt;No"))</f>
        <v/>
      </c>
      <c r="K46" t="str">
        <f>IF($A46="","",COUNTIFS(Guests!$G$2:$G$501,$A46,Guests!$E$2:$E$501,"*Nut Allergy*",Guests!$B$2:$B$501,"&lt;&gt;No"))</f>
        <v/>
      </c>
      <c r="L46" t="str">
        <f>IF($A46="","",COUNTIFS(Guests!$G$2:$G$501,$A46,Guests!$E$2:$E$501,"*Gluten Free*",Guests!$B$2:$B$501,"&lt;&gt;No"))</f>
        <v/>
      </c>
      <c r="M46" t="str">
        <f>IF($A46="","",COUNTIFS(Guests!$G$2:$G$501,$A46,Guests!$E$2:$E$501,"*Dairy Free*",Guests!$B$2:$B$501,"&lt;&gt;No"))</f>
        <v/>
      </c>
      <c r="N46" t="str">
        <f>IF($A46="","",COUNTIFS(Guests!$G$2:$G$501,$A46,Guests!$E$2:$E$501,"*Vegan*",Guests!$B$2:$B$501,"&lt;&gt;No"))</f>
        <v/>
      </c>
      <c r="O46" t="str">
        <f>IF($A46="","",COUNTIFS(Guests!$G$2:$G$501,$A46,Guests!$E$2:$E$501,"*Vegetarian*",Guests!$B$2:$B$501,"&lt;&gt;No"))</f>
        <v/>
      </c>
      <c r="P46" t="str">
        <f>IF($A46="","",COUNTIFS(Guests!$G$2:$G$501,$A46,Guests!$E$2:$E$501,"*Pescatarian*",Guests!$B$2:$B$501,"&lt;&gt;No"))</f>
        <v/>
      </c>
      <c r="Q46" t="str">
        <f>IF($A46="","",COUNTIFS(Guests!$G$2:$G$501,$A46,Guests!$E$2:$E$501,"*Halal*",Guests!$B$2:$B$501,"&lt;&gt;No"))</f>
        <v/>
      </c>
      <c r="R46" t="str">
        <f>IF($A46="","",COUNTIFS(Guests!$G$2:$G$501,$A46,Guests!$E$2:$E$501,"*Kosher*",Guests!$B$2:$B$501,"&lt;&gt;No"))</f>
        <v/>
      </c>
      <c r="S46" t="str">
        <f>IF($A46="","",COUNTIFS(Guests!$G$2:$G$501,$A46,Guests!$B$2:$B$501,"&lt;&gt;No"))</f>
        <v/>
      </c>
    </row>
    <row r="47" spans="1:19" x14ac:dyDescent="0.25">
      <c r="A47" s="3" t="str">
        <f>IF(Tables!A47="","",Tables!A47)</f>
        <v/>
      </c>
      <c r="B47" t="str">
        <f>IF(OR($A47="",B$1=""),"",COUNTIFS(Guests!$G$2:$G$501,$A47,Guests!$F$2:$F$501,B$1,Guests!$B$2:$B$501,"&lt;&gt;No"))</f>
        <v/>
      </c>
      <c r="C47" t="str">
        <f>IF(OR($A47="",C$1=""),"",COUNTIFS(Guests!$G$2:$G$501,$A47,Guests!$F$2:$F$501,C$1,Guests!$B$2:$B$501,"&lt;&gt;No"))</f>
        <v/>
      </c>
      <c r="D47" t="str">
        <f>IF(OR($A47="",D$1=""),"",COUNTIFS(Guests!$G$2:$G$501,$A47,Guests!$F$2:$F$501,D$1,Guests!$B$2:$B$501,"&lt;&gt;No"))</f>
        <v/>
      </c>
      <c r="E47" t="str">
        <f>IF(OR($A47="",E$1=""),"",COUNTIFS(Guests!$G$2:$G$501,$A47,Guests!$F$2:$F$501,E$1,Guests!$B$2:$B$501,"&lt;&gt;No"))</f>
        <v/>
      </c>
      <c r="F47" t="str">
        <f>IF(OR($A47="",F$1=""),"",COUNTIFS(Guests!$G$2:$G$501,$A47,Guests!$F$2:$F$501,F$1,Guests!$B$2:$B$501,"&lt;&gt;No"))</f>
        <v/>
      </c>
      <c r="G47" t="str">
        <f>IF(OR($A47="",G$1=""),"",COUNTIFS(Guests!$G$2:$G$501,$A47,Guests!$F$2:$F$501,G$1,Guests!$B$2:$B$501,"&lt;&gt;No"))</f>
        <v/>
      </c>
      <c r="H47" t="str">
        <f>IF(OR($A47="",H$1=""),"",COUNTIFS(Guests!$G$2:$G$501,$A47,Guests!$F$2:$F$501,H$1,Guests!$B$2:$B$501,"&lt;&gt;No"))</f>
        <v/>
      </c>
      <c r="I47" t="str">
        <f>IF(OR($A47="",I$1=""),"",COUNTIFS(Guests!$G$2:$G$501,$A47,Guests!$F$2:$F$501,I$1,Guests!$B$2:$B$501,"&lt;&gt;No"))</f>
        <v/>
      </c>
      <c r="J47" t="str">
        <f>IF($A47="","",COUNTIFS(Guests!$G$2:$G$501,$A47,Guests!$F$2:$F$501,"",Guests!$B$2:$B$501,"&lt;&gt;No"))</f>
        <v/>
      </c>
      <c r="K47" t="str">
        <f>IF($A47="","",COUNTIFS(Guests!$G$2:$G$501,$A47,Guests!$E$2:$E$501,"*Nut Allergy*",Guests!$B$2:$B$501,"&lt;&gt;No"))</f>
        <v/>
      </c>
      <c r="L47" t="str">
        <f>IF($A47="","",COUNTIFS(Guests!$G$2:$G$501,$A47,Guests!$E$2:$E$501,"*Gluten Free*",Guests!$B$2:$B$501,"&lt;&gt;No"))</f>
        <v/>
      </c>
      <c r="M47" t="str">
        <f>IF($A47="","",COUNTIFS(Guests!$G$2:$G$501,$A47,Guests!$E$2:$E$501,"*Dairy Free*",Guests!$B$2:$B$501,"&lt;&gt;No"))</f>
        <v/>
      </c>
      <c r="N47" t="str">
        <f>IF($A47="","",COUNTIFS(Guests!$G$2:$G$501,$A47,Guests!$E$2:$E$501,"*Vegan*",Guests!$B$2:$B$501,"&lt;&gt;No"))</f>
        <v/>
      </c>
      <c r="O47" t="str">
        <f>IF($A47="","",COUNTIFS(Guests!$G$2:$G$501,$A47,Guests!$E$2:$E$501,"*Vegetarian*",Guests!$B$2:$B$501,"&lt;&gt;No"))</f>
        <v/>
      </c>
      <c r="P47" t="str">
        <f>IF($A47="","",COUNTIFS(Guests!$G$2:$G$501,$A47,Guests!$E$2:$E$501,"*Pescatarian*",Guests!$B$2:$B$501,"&lt;&gt;No"))</f>
        <v/>
      </c>
      <c r="Q47" t="str">
        <f>IF($A47="","",COUNTIFS(Guests!$G$2:$G$501,$A47,Guests!$E$2:$E$501,"*Halal*",Guests!$B$2:$B$501,"&lt;&gt;No"))</f>
        <v/>
      </c>
      <c r="R47" t="str">
        <f>IF($A47="","",COUNTIFS(Guests!$G$2:$G$501,$A47,Guests!$E$2:$E$501,"*Kosher*",Guests!$B$2:$B$501,"&lt;&gt;No"))</f>
        <v/>
      </c>
      <c r="S47" t="str">
        <f>IF($A47="","",COUNTIFS(Guests!$G$2:$G$501,$A47,Guests!$B$2:$B$501,"&lt;&gt;No"))</f>
        <v/>
      </c>
    </row>
    <row r="48" spans="1:19" x14ac:dyDescent="0.25">
      <c r="A48" s="3" t="str">
        <f>IF(Tables!A48="","",Tables!A48)</f>
        <v/>
      </c>
      <c r="B48" t="str">
        <f>IF(OR($A48="",B$1=""),"",COUNTIFS(Guests!$G$2:$G$501,$A48,Guests!$F$2:$F$501,B$1,Guests!$B$2:$B$501,"&lt;&gt;No"))</f>
        <v/>
      </c>
      <c r="C48" t="str">
        <f>IF(OR($A48="",C$1=""),"",COUNTIFS(Guests!$G$2:$G$501,$A48,Guests!$F$2:$F$501,C$1,Guests!$B$2:$B$501,"&lt;&gt;No"))</f>
        <v/>
      </c>
      <c r="D48" t="str">
        <f>IF(OR($A48="",D$1=""),"",COUNTIFS(Guests!$G$2:$G$501,$A48,Guests!$F$2:$F$501,D$1,Guests!$B$2:$B$501,"&lt;&gt;No"))</f>
        <v/>
      </c>
      <c r="E48" t="str">
        <f>IF(OR($A48="",E$1=""),"",COUNTIFS(Guests!$G$2:$G$501,$A48,Guests!$F$2:$F$501,E$1,Guests!$B$2:$B$501,"&lt;&gt;No"))</f>
        <v/>
      </c>
      <c r="F48" t="str">
        <f>IF(OR($A48="",F$1=""),"",COUNTIFS(Guests!$G$2:$G$501,$A48,Guests!$F$2:$F$501,F$1,Guests!$B$2:$B$501,"&lt;&gt;No"))</f>
        <v/>
      </c>
      <c r="G48" t="str">
        <f>IF(OR($A48="",G$1=""),"",COUNTIFS(Guests!$G$2:$G$501,$A48,Guests!$F$2:$F$501,G$1,Guests!$B$2:$B$501,"&lt;&gt;No"))</f>
        <v/>
      </c>
      <c r="H48" t="str">
        <f>IF(OR($A48="",H$1=""),"",COUNTIFS(Guests!$G$2:$G$501,$A48,Guests!$F$2:$F$501,H$1,Guests!$B$2:$B$501,"&lt;&gt;No"))</f>
        <v/>
      </c>
      <c r="I48" t="str">
        <f>IF(OR($A48="",I$1=""),"",COUNTIFS(Guests!$G$2:$G$501,$A48,Guests!$F$2:$F$501,I$1,Guests!$B$2:$B$501,"&lt;&gt;No"))</f>
        <v/>
      </c>
      <c r="J48" t="str">
        <f>IF($A48="","",COUNTIFS(Guests!$G$2:$G$501,$A48,Guests!$F$2:$F$501,"",Guests!$B$2:$B$501,"&lt;&gt;No"))</f>
        <v/>
      </c>
      <c r="K48" t="str">
        <f>IF($A48="","",COUNTIFS(Guests!$G$2:$G$501,$A48,Guests!$E$2:$E$501,"*Nut Allergy*",Guests!$B$2:$B$501,"&lt;&gt;No"))</f>
        <v/>
      </c>
      <c r="L48" t="str">
        <f>IF($A48="","",COUNTIFS(Guests!$G$2:$G$501,$A48,Guests!$E$2:$E$501,"*Gluten Free*",Guests!$B$2:$B$501,"&lt;&gt;No"))</f>
        <v/>
      </c>
      <c r="M48" t="str">
        <f>IF($A48="","",COUNTIFS(Guests!$G$2:$G$501,$A48,Guests!$E$2:$E$501,"*Dairy Free*",Guests!$B$2:$B$501,"&lt;&gt;No"))</f>
        <v/>
      </c>
      <c r="N48" t="str">
        <f>IF($A48="","",COUNTIFS(Guests!$G$2:$G$501,$A48,Guests!$E$2:$E$501,"*Vegan*",Guests!$B$2:$B$501,"&lt;&gt;No"))</f>
        <v/>
      </c>
      <c r="O48" t="str">
        <f>IF($A48="","",COUNTIFS(Guests!$G$2:$G$501,$A48,Guests!$E$2:$E$501,"*Vegetarian*",Guests!$B$2:$B$501,"&lt;&gt;No"))</f>
        <v/>
      </c>
      <c r="P48" t="str">
        <f>IF($A48="","",COUNTIFS(Guests!$G$2:$G$501,$A48,Guests!$E$2:$E$501,"*Pescatarian*",Guests!$B$2:$B$501,"&lt;&gt;No"))</f>
        <v/>
      </c>
      <c r="Q48" t="str">
        <f>IF($A48="","",COUNTIFS(Guests!$G$2:$G$501,$A48,Guests!$E$2:$E$501,"*Halal*",Guests!$B$2:$B$501,"&lt;&gt;No"))</f>
        <v/>
      </c>
      <c r="R48" t="str">
        <f>IF($A48="","",COUNTIFS(Guests!$G$2:$G$501,$A48,Guests!$E$2:$E$501,"*Kosher*",Guests!$B$2:$B$501,"&lt;&gt;No"))</f>
        <v/>
      </c>
      <c r="S48" t="str">
        <f>IF($A48="","",COUNTIFS(Guests!$G$2:$G$501,$A48,Guests!$B$2:$B$501,"&lt;&gt;No"))</f>
        <v/>
      </c>
    </row>
    <row r="49" spans="1:19" x14ac:dyDescent="0.25">
      <c r="A49" s="3" t="str">
        <f>IF(Tables!A49="","",Tables!A49)</f>
        <v/>
      </c>
      <c r="B49" t="str">
        <f>IF(OR($A49="",B$1=""),"",COUNTIFS(Guests!$G$2:$G$501,$A49,Guests!$F$2:$F$501,B$1,Guests!$B$2:$B$501,"&lt;&gt;No"))</f>
        <v/>
      </c>
      <c r="C49" t="str">
        <f>IF(OR($A49="",C$1=""),"",COUNTIFS(Guests!$G$2:$G$501,$A49,Guests!$F$2:$F$501,C$1,Guests!$B$2:$B$501,"&lt;&gt;No"))</f>
        <v/>
      </c>
      <c r="D49" t="str">
        <f>IF(OR($A49="",D$1=""),"",COUNTIFS(Guests!$G$2:$G$501,$A49,Guests!$F$2:$F$501,D$1,Guests!$B$2:$B$501,"&lt;&gt;No"))</f>
        <v/>
      </c>
      <c r="E49" t="str">
        <f>IF(OR($A49="",E$1=""),"",COUNTIFS(Guests!$G$2:$G$501,$A49,Guests!$F$2:$F$501,E$1,Guests!$B$2:$B$501,"&lt;&gt;No"))</f>
        <v/>
      </c>
      <c r="F49" t="str">
        <f>IF(OR($A49="",F$1=""),"",COUNTIFS(Guests!$G$2:$G$501,$A49,Guests!$F$2:$F$501,F$1,Guests!$B$2:$B$501,"&lt;&gt;No"))</f>
        <v/>
      </c>
      <c r="G49" t="str">
        <f>IF(OR($A49="",G$1=""),"",COUNTIFS(Guests!$G$2:$G$501,$A49,Guests!$F$2:$F$501,G$1,Guests!$B$2:$B$501,"&lt;&gt;No"))</f>
        <v/>
      </c>
      <c r="H49" t="str">
        <f>IF(OR($A49="",H$1=""),"",COUNTIFS(Guests!$G$2:$G$501,$A49,Guests!$F$2:$F$501,H$1,Guests!$B$2:$B$501,"&lt;&gt;No"))</f>
        <v/>
      </c>
      <c r="I49" t="str">
        <f>IF(OR($A49="",I$1=""),"",COUNTIFS(Guests!$G$2:$G$501,$A49,Guests!$F$2:$F$501,I$1,Guests!$B$2:$B$501,"&lt;&gt;No"))</f>
        <v/>
      </c>
      <c r="J49" t="str">
        <f>IF($A49="","",COUNTIFS(Guests!$G$2:$G$501,$A49,Guests!$F$2:$F$501,"",Guests!$B$2:$B$501,"&lt;&gt;No"))</f>
        <v/>
      </c>
      <c r="K49" t="str">
        <f>IF($A49="","",COUNTIFS(Guests!$G$2:$G$501,$A49,Guests!$E$2:$E$501,"*Nut Allergy*",Guests!$B$2:$B$501,"&lt;&gt;No"))</f>
        <v/>
      </c>
      <c r="L49" t="str">
        <f>IF($A49="","",COUNTIFS(Guests!$G$2:$G$501,$A49,Guests!$E$2:$E$501,"*Gluten Free*",Guests!$B$2:$B$501,"&lt;&gt;No"))</f>
        <v/>
      </c>
      <c r="M49" t="str">
        <f>IF($A49="","",COUNTIFS(Guests!$G$2:$G$501,$A49,Guests!$E$2:$E$501,"*Dairy Free*",Guests!$B$2:$B$501,"&lt;&gt;No"))</f>
        <v/>
      </c>
      <c r="N49" t="str">
        <f>IF($A49="","",COUNTIFS(Guests!$G$2:$G$501,$A49,Guests!$E$2:$E$501,"*Vegan*",Guests!$B$2:$B$501,"&lt;&gt;No"))</f>
        <v/>
      </c>
      <c r="O49" t="str">
        <f>IF($A49="","",COUNTIFS(Guests!$G$2:$G$501,$A49,Guests!$E$2:$E$501,"*Vegetarian*",Guests!$B$2:$B$501,"&lt;&gt;No"))</f>
        <v/>
      </c>
      <c r="P49" t="str">
        <f>IF($A49="","",COUNTIFS(Guests!$G$2:$G$501,$A49,Guests!$E$2:$E$501,"*Pescatarian*",Guests!$B$2:$B$501,"&lt;&gt;No"))</f>
        <v/>
      </c>
      <c r="Q49" t="str">
        <f>IF($A49="","",COUNTIFS(Guests!$G$2:$G$501,$A49,Guests!$E$2:$E$501,"*Halal*",Guests!$B$2:$B$501,"&lt;&gt;No"))</f>
        <v/>
      </c>
      <c r="R49" t="str">
        <f>IF($A49="","",COUNTIFS(Guests!$G$2:$G$501,$A49,Guests!$E$2:$E$501,"*Kosher*",Guests!$B$2:$B$501,"&lt;&gt;No"))</f>
        <v/>
      </c>
      <c r="S49" t="str">
        <f>IF($A49="","",COUNTIFS(Guests!$G$2:$G$501,$A49,Guests!$B$2:$B$501,"&lt;&gt;No"))</f>
        <v/>
      </c>
    </row>
    <row r="50" spans="1:19" x14ac:dyDescent="0.25">
      <c r="A50" s="3" t="str">
        <f>IF(Tables!A50="","",Tables!A50)</f>
        <v/>
      </c>
      <c r="B50" t="str">
        <f>IF(OR($A50="",B$1=""),"",COUNTIFS(Guests!$G$2:$G$501,$A50,Guests!$F$2:$F$501,B$1,Guests!$B$2:$B$501,"&lt;&gt;No"))</f>
        <v/>
      </c>
      <c r="C50" t="str">
        <f>IF(OR($A50="",C$1=""),"",COUNTIFS(Guests!$G$2:$G$501,$A50,Guests!$F$2:$F$501,C$1,Guests!$B$2:$B$501,"&lt;&gt;No"))</f>
        <v/>
      </c>
      <c r="D50" t="str">
        <f>IF(OR($A50="",D$1=""),"",COUNTIFS(Guests!$G$2:$G$501,$A50,Guests!$F$2:$F$501,D$1,Guests!$B$2:$B$501,"&lt;&gt;No"))</f>
        <v/>
      </c>
      <c r="E50" t="str">
        <f>IF(OR($A50="",E$1=""),"",COUNTIFS(Guests!$G$2:$G$501,$A50,Guests!$F$2:$F$501,E$1,Guests!$B$2:$B$501,"&lt;&gt;No"))</f>
        <v/>
      </c>
      <c r="F50" t="str">
        <f>IF(OR($A50="",F$1=""),"",COUNTIFS(Guests!$G$2:$G$501,$A50,Guests!$F$2:$F$501,F$1,Guests!$B$2:$B$501,"&lt;&gt;No"))</f>
        <v/>
      </c>
      <c r="G50" t="str">
        <f>IF(OR($A50="",G$1=""),"",COUNTIFS(Guests!$G$2:$G$501,$A50,Guests!$F$2:$F$501,G$1,Guests!$B$2:$B$501,"&lt;&gt;No"))</f>
        <v/>
      </c>
      <c r="H50" t="str">
        <f>IF(OR($A50="",H$1=""),"",COUNTIFS(Guests!$G$2:$G$501,$A50,Guests!$F$2:$F$501,H$1,Guests!$B$2:$B$501,"&lt;&gt;No"))</f>
        <v/>
      </c>
      <c r="I50" t="str">
        <f>IF(OR($A50="",I$1=""),"",COUNTIFS(Guests!$G$2:$G$501,$A50,Guests!$F$2:$F$501,I$1,Guests!$B$2:$B$501,"&lt;&gt;No"))</f>
        <v/>
      </c>
      <c r="J50" t="str">
        <f>IF($A50="","",COUNTIFS(Guests!$G$2:$G$501,$A50,Guests!$F$2:$F$501,"",Guests!$B$2:$B$501,"&lt;&gt;No"))</f>
        <v/>
      </c>
      <c r="K50" t="str">
        <f>IF($A50="","",COUNTIFS(Guests!$G$2:$G$501,$A50,Guests!$E$2:$E$501,"*Nut Allergy*",Guests!$B$2:$B$501,"&lt;&gt;No"))</f>
        <v/>
      </c>
      <c r="L50" t="str">
        <f>IF($A50="","",COUNTIFS(Guests!$G$2:$G$501,$A50,Guests!$E$2:$E$501,"*Gluten Free*",Guests!$B$2:$B$501,"&lt;&gt;No"))</f>
        <v/>
      </c>
      <c r="M50" t="str">
        <f>IF($A50="","",COUNTIFS(Guests!$G$2:$G$501,$A50,Guests!$E$2:$E$501,"*Dairy Free*",Guests!$B$2:$B$501,"&lt;&gt;No"))</f>
        <v/>
      </c>
      <c r="N50" t="str">
        <f>IF($A50="","",COUNTIFS(Guests!$G$2:$G$501,$A50,Guests!$E$2:$E$501,"*Vegan*",Guests!$B$2:$B$501,"&lt;&gt;No"))</f>
        <v/>
      </c>
      <c r="O50" t="str">
        <f>IF($A50="","",COUNTIFS(Guests!$G$2:$G$501,$A50,Guests!$E$2:$E$501,"*Vegetarian*",Guests!$B$2:$B$501,"&lt;&gt;No"))</f>
        <v/>
      </c>
      <c r="P50" t="str">
        <f>IF($A50="","",COUNTIFS(Guests!$G$2:$G$501,$A50,Guests!$E$2:$E$501,"*Pescatarian*",Guests!$B$2:$B$501,"&lt;&gt;No"))</f>
        <v/>
      </c>
      <c r="Q50" t="str">
        <f>IF($A50="","",COUNTIFS(Guests!$G$2:$G$501,$A50,Guests!$E$2:$E$501,"*Halal*",Guests!$B$2:$B$501,"&lt;&gt;No"))</f>
        <v/>
      </c>
      <c r="R50" t="str">
        <f>IF($A50="","",COUNTIFS(Guests!$G$2:$G$501,$A50,Guests!$E$2:$E$501,"*Kosher*",Guests!$B$2:$B$501,"&lt;&gt;No"))</f>
        <v/>
      </c>
      <c r="S50" t="str">
        <f>IF($A50="","",COUNTIFS(Guests!$G$2:$G$501,$A50,Guests!$B$2:$B$501,"&lt;&gt;No"))</f>
        <v/>
      </c>
    </row>
    <row r="51" spans="1:19" x14ac:dyDescent="0.25">
      <c r="A51" s="3" t="str">
        <f>IF(Tables!A51="","",Tables!A51)</f>
        <v/>
      </c>
      <c r="B51" t="str">
        <f>IF(OR($A51="",B$1=""),"",COUNTIFS(Guests!$G$2:$G$501,$A51,Guests!$F$2:$F$501,B$1,Guests!$B$2:$B$501,"&lt;&gt;No"))</f>
        <v/>
      </c>
      <c r="C51" t="str">
        <f>IF(OR($A51="",C$1=""),"",COUNTIFS(Guests!$G$2:$G$501,$A51,Guests!$F$2:$F$501,C$1,Guests!$B$2:$B$501,"&lt;&gt;No"))</f>
        <v/>
      </c>
      <c r="D51" t="str">
        <f>IF(OR($A51="",D$1=""),"",COUNTIFS(Guests!$G$2:$G$501,$A51,Guests!$F$2:$F$501,D$1,Guests!$B$2:$B$501,"&lt;&gt;No"))</f>
        <v/>
      </c>
      <c r="E51" t="str">
        <f>IF(OR($A51="",E$1=""),"",COUNTIFS(Guests!$G$2:$G$501,$A51,Guests!$F$2:$F$501,E$1,Guests!$B$2:$B$501,"&lt;&gt;No"))</f>
        <v/>
      </c>
      <c r="F51" t="str">
        <f>IF(OR($A51="",F$1=""),"",COUNTIFS(Guests!$G$2:$G$501,$A51,Guests!$F$2:$F$501,F$1,Guests!$B$2:$B$501,"&lt;&gt;No"))</f>
        <v/>
      </c>
      <c r="G51" t="str">
        <f>IF(OR($A51="",G$1=""),"",COUNTIFS(Guests!$G$2:$G$501,$A51,Guests!$F$2:$F$501,G$1,Guests!$B$2:$B$501,"&lt;&gt;No"))</f>
        <v/>
      </c>
      <c r="H51" t="str">
        <f>IF(OR($A51="",H$1=""),"",COUNTIFS(Guests!$G$2:$G$501,$A51,Guests!$F$2:$F$501,H$1,Guests!$B$2:$B$501,"&lt;&gt;No"))</f>
        <v/>
      </c>
      <c r="I51" t="str">
        <f>IF(OR($A51="",I$1=""),"",COUNTIFS(Guests!$G$2:$G$501,$A51,Guests!$F$2:$F$501,I$1,Guests!$B$2:$B$501,"&lt;&gt;No"))</f>
        <v/>
      </c>
      <c r="J51" t="str">
        <f>IF($A51="","",COUNTIFS(Guests!$G$2:$G$501,$A51,Guests!$F$2:$F$501,"",Guests!$B$2:$B$501,"&lt;&gt;No"))</f>
        <v/>
      </c>
      <c r="K51" t="str">
        <f>IF($A51="","",COUNTIFS(Guests!$G$2:$G$501,$A51,Guests!$E$2:$E$501,"*Nut Allergy*",Guests!$B$2:$B$501,"&lt;&gt;No"))</f>
        <v/>
      </c>
      <c r="L51" t="str">
        <f>IF($A51="","",COUNTIFS(Guests!$G$2:$G$501,$A51,Guests!$E$2:$E$501,"*Gluten Free*",Guests!$B$2:$B$501,"&lt;&gt;No"))</f>
        <v/>
      </c>
      <c r="M51" t="str">
        <f>IF($A51="","",COUNTIFS(Guests!$G$2:$G$501,$A51,Guests!$E$2:$E$501,"*Dairy Free*",Guests!$B$2:$B$501,"&lt;&gt;No"))</f>
        <v/>
      </c>
      <c r="N51" t="str">
        <f>IF($A51="","",COUNTIFS(Guests!$G$2:$G$501,$A51,Guests!$E$2:$E$501,"*Vegan*",Guests!$B$2:$B$501,"&lt;&gt;No"))</f>
        <v/>
      </c>
      <c r="O51" t="str">
        <f>IF($A51="","",COUNTIFS(Guests!$G$2:$G$501,$A51,Guests!$E$2:$E$501,"*Vegetarian*",Guests!$B$2:$B$501,"&lt;&gt;No"))</f>
        <v/>
      </c>
      <c r="P51" t="str">
        <f>IF($A51="","",COUNTIFS(Guests!$G$2:$G$501,$A51,Guests!$E$2:$E$501,"*Pescatarian*",Guests!$B$2:$B$501,"&lt;&gt;No"))</f>
        <v/>
      </c>
      <c r="Q51" t="str">
        <f>IF($A51="","",COUNTIFS(Guests!$G$2:$G$501,$A51,Guests!$E$2:$E$501,"*Halal*",Guests!$B$2:$B$501,"&lt;&gt;No"))</f>
        <v/>
      </c>
      <c r="R51" t="str">
        <f>IF($A51="","",COUNTIFS(Guests!$G$2:$G$501,$A51,Guests!$E$2:$E$501,"*Kosher*",Guests!$B$2:$B$501,"&lt;&gt;No"))</f>
        <v/>
      </c>
      <c r="S51" t="str">
        <f>IF($A51="","",COUNTIFS(Guests!$G$2:$G$501,$A51,Guests!$B$2:$B$501,"&lt;&gt;No"))</f>
        <v/>
      </c>
    </row>
    <row r="52" spans="1:19" x14ac:dyDescent="0.25">
      <c r="A52" s="3" t="str">
        <f>IF(Tables!A52="","",Tables!A52)</f>
        <v/>
      </c>
      <c r="B52" t="str">
        <f>IF(OR($A52="",B$1=""),"",COUNTIFS(Guests!$G$2:$G$501,$A52,Guests!$F$2:$F$501,B$1,Guests!$B$2:$B$501,"&lt;&gt;No"))</f>
        <v/>
      </c>
      <c r="C52" t="str">
        <f>IF(OR($A52="",C$1=""),"",COUNTIFS(Guests!$G$2:$G$501,$A52,Guests!$F$2:$F$501,C$1,Guests!$B$2:$B$501,"&lt;&gt;No"))</f>
        <v/>
      </c>
      <c r="D52" t="str">
        <f>IF(OR($A52="",D$1=""),"",COUNTIFS(Guests!$G$2:$G$501,$A52,Guests!$F$2:$F$501,D$1,Guests!$B$2:$B$501,"&lt;&gt;No"))</f>
        <v/>
      </c>
      <c r="E52" t="str">
        <f>IF(OR($A52="",E$1=""),"",COUNTIFS(Guests!$G$2:$G$501,$A52,Guests!$F$2:$F$501,E$1,Guests!$B$2:$B$501,"&lt;&gt;No"))</f>
        <v/>
      </c>
      <c r="F52" t="str">
        <f>IF(OR($A52="",F$1=""),"",COUNTIFS(Guests!$G$2:$G$501,$A52,Guests!$F$2:$F$501,F$1,Guests!$B$2:$B$501,"&lt;&gt;No"))</f>
        <v/>
      </c>
      <c r="G52" t="str">
        <f>IF(OR($A52="",G$1=""),"",COUNTIFS(Guests!$G$2:$G$501,$A52,Guests!$F$2:$F$501,G$1,Guests!$B$2:$B$501,"&lt;&gt;No"))</f>
        <v/>
      </c>
      <c r="H52" t="str">
        <f>IF(OR($A52="",H$1=""),"",COUNTIFS(Guests!$G$2:$G$501,$A52,Guests!$F$2:$F$501,H$1,Guests!$B$2:$B$501,"&lt;&gt;No"))</f>
        <v/>
      </c>
      <c r="I52" t="str">
        <f>IF(OR($A52="",I$1=""),"",COUNTIFS(Guests!$G$2:$G$501,$A52,Guests!$F$2:$F$501,I$1,Guests!$B$2:$B$501,"&lt;&gt;No"))</f>
        <v/>
      </c>
      <c r="J52" t="str">
        <f>IF($A52="","",COUNTIFS(Guests!$G$2:$G$501,$A52,Guests!$F$2:$F$501,"",Guests!$B$2:$B$501,"&lt;&gt;No"))</f>
        <v/>
      </c>
      <c r="K52" t="str">
        <f>IF($A52="","",COUNTIFS(Guests!$G$2:$G$501,$A52,Guests!$E$2:$E$501,"*Nut Allergy*",Guests!$B$2:$B$501,"&lt;&gt;No"))</f>
        <v/>
      </c>
      <c r="L52" t="str">
        <f>IF($A52="","",COUNTIFS(Guests!$G$2:$G$501,$A52,Guests!$E$2:$E$501,"*Gluten Free*",Guests!$B$2:$B$501,"&lt;&gt;No"))</f>
        <v/>
      </c>
      <c r="M52" t="str">
        <f>IF($A52="","",COUNTIFS(Guests!$G$2:$G$501,$A52,Guests!$E$2:$E$501,"*Dairy Free*",Guests!$B$2:$B$501,"&lt;&gt;No"))</f>
        <v/>
      </c>
      <c r="N52" t="str">
        <f>IF($A52="","",COUNTIFS(Guests!$G$2:$G$501,$A52,Guests!$E$2:$E$501,"*Vegan*",Guests!$B$2:$B$501,"&lt;&gt;No"))</f>
        <v/>
      </c>
      <c r="O52" t="str">
        <f>IF($A52="","",COUNTIFS(Guests!$G$2:$G$501,$A52,Guests!$E$2:$E$501,"*Vegetarian*",Guests!$B$2:$B$501,"&lt;&gt;No"))</f>
        <v/>
      </c>
      <c r="P52" t="str">
        <f>IF($A52="","",COUNTIFS(Guests!$G$2:$G$501,$A52,Guests!$E$2:$E$501,"*Pescatarian*",Guests!$B$2:$B$501,"&lt;&gt;No"))</f>
        <v/>
      </c>
      <c r="Q52" t="str">
        <f>IF($A52="","",COUNTIFS(Guests!$G$2:$G$501,$A52,Guests!$E$2:$E$501,"*Halal*",Guests!$B$2:$B$501,"&lt;&gt;No"))</f>
        <v/>
      </c>
      <c r="R52" t="str">
        <f>IF($A52="","",COUNTIFS(Guests!$G$2:$G$501,$A52,Guests!$E$2:$E$501,"*Kosher*",Guests!$B$2:$B$501,"&lt;&gt;No"))</f>
        <v/>
      </c>
      <c r="S52" t="str">
        <f>IF($A52="","",COUNTIFS(Guests!$G$2:$G$501,$A52,Guests!$B$2:$B$501,"&lt;&gt;No"))</f>
        <v/>
      </c>
    </row>
    <row r="53" spans="1:19" x14ac:dyDescent="0.25">
      <c r="A53" s="3" t="str">
        <f>IF(Tables!A53="","",Tables!A53)</f>
        <v/>
      </c>
      <c r="B53" t="str">
        <f>IF(OR($A53="",B$1=""),"",COUNTIFS(Guests!$G$2:$G$501,$A53,Guests!$F$2:$F$501,B$1,Guests!$B$2:$B$501,"&lt;&gt;No"))</f>
        <v/>
      </c>
      <c r="C53" t="str">
        <f>IF(OR($A53="",C$1=""),"",COUNTIFS(Guests!$G$2:$G$501,$A53,Guests!$F$2:$F$501,C$1,Guests!$B$2:$B$501,"&lt;&gt;No"))</f>
        <v/>
      </c>
      <c r="D53" t="str">
        <f>IF(OR($A53="",D$1=""),"",COUNTIFS(Guests!$G$2:$G$501,$A53,Guests!$F$2:$F$501,D$1,Guests!$B$2:$B$501,"&lt;&gt;No"))</f>
        <v/>
      </c>
      <c r="E53" t="str">
        <f>IF(OR($A53="",E$1=""),"",COUNTIFS(Guests!$G$2:$G$501,$A53,Guests!$F$2:$F$501,E$1,Guests!$B$2:$B$501,"&lt;&gt;No"))</f>
        <v/>
      </c>
      <c r="F53" t="str">
        <f>IF(OR($A53="",F$1=""),"",COUNTIFS(Guests!$G$2:$G$501,$A53,Guests!$F$2:$F$501,F$1,Guests!$B$2:$B$501,"&lt;&gt;No"))</f>
        <v/>
      </c>
      <c r="G53" t="str">
        <f>IF(OR($A53="",G$1=""),"",COUNTIFS(Guests!$G$2:$G$501,$A53,Guests!$F$2:$F$501,G$1,Guests!$B$2:$B$501,"&lt;&gt;No"))</f>
        <v/>
      </c>
      <c r="H53" t="str">
        <f>IF(OR($A53="",H$1=""),"",COUNTIFS(Guests!$G$2:$G$501,$A53,Guests!$F$2:$F$501,H$1,Guests!$B$2:$B$501,"&lt;&gt;No"))</f>
        <v/>
      </c>
      <c r="I53" t="str">
        <f>IF(OR($A53="",I$1=""),"",COUNTIFS(Guests!$G$2:$G$501,$A53,Guests!$F$2:$F$501,I$1,Guests!$B$2:$B$501,"&lt;&gt;No"))</f>
        <v/>
      </c>
      <c r="J53" t="str">
        <f>IF($A53="","",COUNTIFS(Guests!$G$2:$G$501,$A53,Guests!$F$2:$F$501,"",Guests!$B$2:$B$501,"&lt;&gt;No"))</f>
        <v/>
      </c>
      <c r="K53" t="str">
        <f>IF($A53="","",COUNTIFS(Guests!$G$2:$G$501,$A53,Guests!$E$2:$E$501,"*Nut Allergy*",Guests!$B$2:$B$501,"&lt;&gt;No"))</f>
        <v/>
      </c>
      <c r="L53" t="str">
        <f>IF($A53="","",COUNTIFS(Guests!$G$2:$G$501,$A53,Guests!$E$2:$E$501,"*Gluten Free*",Guests!$B$2:$B$501,"&lt;&gt;No"))</f>
        <v/>
      </c>
      <c r="M53" t="str">
        <f>IF($A53="","",COUNTIFS(Guests!$G$2:$G$501,$A53,Guests!$E$2:$E$501,"*Dairy Free*",Guests!$B$2:$B$501,"&lt;&gt;No"))</f>
        <v/>
      </c>
      <c r="N53" t="str">
        <f>IF($A53="","",COUNTIFS(Guests!$G$2:$G$501,$A53,Guests!$E$2:$E$501,"*Vegan*",Guests!$B$2:$B$501,"&lt;&gt;No"))</f>
        <v/>
      </c>
      <c r="O53" t="str">
        <f>IF($A53="","",COUNTIFS(Guests!$G$2:$G$501,$A53,Guests!$E$2:$E$501,"*Vegetarian*",Guests!$B$2:$B$501,"&lt;&gt;No"))</f>
        <v/>
      </c>
      <c r="P53" t="str">
        <f>IF($A53="","",COUNTIFS(Guests!$G$2:$G$501,$A53,Guests!$E$2:$E$501,"*Pescatarian*",Guests!$B$2:$B$501,"&lt;&gt;No"))</f>
        <v/>
      </c>
      <c r="Q53" t="str">
        <f>IF($A53="","",COUNTIFS(Guests!$G$2:$G$501,$A53,Guests!$E$2:$E$501,"*Halal*",Guests!$B$2:$B$501,"&lt;&gt;No"))</f>
        <v/>
      </c>
      <c r="R53" t="str">
        <f>IF($A53="","",COUNTIFS(Guests!$G$2:$G$501,$A53,Guests!$E$2:$E$501,"*Kosher*",Guests!$B$2:$B$501,"&lt;&gt;No"))</f>
        <v/>
      </c>
      <c r="S53" t="str">
        <f>IF($A53="","",COUNTIFS(Guests!$G$2:$G$501,$A53,Guests!$B$2:$B$501,"&lt;&gt;No"))</f>
        <v/>
      </c>
    </row>
    <row r="54" spans="1:19" x14ac:dyDescent="0.25">
      <c r="A54" s="3" t="str">
        <f>IF(Tables!A54="","",Tables!A54)</f>
        <v/>
      </c>
      <c r="B54" t="str">
        <f>IF(OR($A54="",B$1=""),"",COUNTIFS(Guests!$G$2:$G$501,$A54,Guests!$F$2:$F$501,B$1,Guests!$B$2:$B$501,"&lt;&gt;No"))</f>
        <v/>
      </c>
      <c r="C54" t="str">
        <f>IF(OR($A54="",C$1=""),"",COUNTIFS(Guests!$G$2:$G$501,$A54,Guests!$F$2:$F$501,C$1,Guests!$B$2:$B$501,"&lt;&gt;No"))</f>
        <v/>
      </c>
      <c r="D54" t="str">
        <f>IF(OR($A54="",D$1=""),"",COUNTIFS(Guests!$G$2:$G$501,$A54,Guests!$F$2:$F$501,D$1,Guests!$B$2:$B$501,"&lt;&gt;No"))</f>
        <v/>
      </c>
      <c r="E54" t="str">
        <f>IF(OR($A54="",E$1=""),"",COUNTIFS(Guests!$G$2:$G$501,$A54,Guests!$F$2:$F$501,E$1,Guests!$B$2:$B$501,"&lt;&gt;No"))</f>
        <v/>
      </c>
      <c r="F54" t="str">
        <f>IF(OR($A54="",F$1=""),"",COUNTIFS(Guests!$G$2:$G$501,$A54,Guests!$F$2:$F$501,F$1,Guests!$B$2:$B$501,"&lt;&gt;No"))</f>
        <v/>
      </c>
      <c r="G54" t="str">
        <f>IF(OR($A54="",G$1=""),"",COUNTIFS(Guests!$G$2:$G$501,$A54,Guests!$F$2:$F$501,G$1,Guests!$B$2:$B$501,"&lt;&gt;No"))</f>
        <v/>
      </c>
      <c r="H54" t="str">
        <f>IF(OR($A54="",H$1=""),"",COUNTIFS(Guests!$G$2:$G$501,$A54,Guests!$F$2:$F$501,H$1,Guests!$B$2:$B$501,"&lt;&gt;No"))</f>
        <v/>
      </c>
      <c r="I54" t="str">
        <f>IF(OR($A54="",I$1=""),"",COUNTIFS(Guests!$G$2:$G$501,$A54,Guests!$F$2:$F$501,I$1,Guests!$B$2:$B$501,"&lt;&gt;No"))</f>
        <v/>
      </c>
      <c r="J54" t="str">
        <f>IF($A54="","",COUNTIFS(Guests!$G$2:$G$501,$A54,Guests!$F$2:$F$501,"",Guests!$B$2:$B$501,"&lt;&gt;No"))</f>
        <v/>
      </c>
      <c r="K54" t="str">
        <f>IF($A54="","",COUNTIFS(Guests!$G$2:$G$501,$A54,Guests!$E$2:$E$501,"*Nut Allergy*",Guests!$B$2:$B$501,"&lt;&gt;No"))</f>
        <v/>
      </c>
      <c r="L54" t="str">
        <f>IF($A54="","",COUNTIFS(Guests!$G$2:$G$501,$A54,Guests!$E$2:$E$501,"*Gluten Free*",Guests!$B$2:$B$501,"&lt;&gt;No"))</f>
        <v/>
      </c>
      <c r="M54" t="str">
        <f>IF($A54="","",COUNTIFS(Guests!$G$2:$G$501,$A54,Guests!$E$2:$E$501,"*Dairy Free*",Guests!$B$2:$B$501,"&lt;&gt;No"))</f>
        <v/>
      </c>
      <c r="N54" t="str">
        <f>IF($A54="","",COUNTIFS(Guests!$G$2:$G$501,$A54,Guests!$E$2:$E$501,"*Vegan*",Guests!$B$2:$B$501,"&lt;&gt;No"))</f>
        <v/>
      </c>
      <c r="O54" t="str">
        <f>IF($A54="","",COUNTIFS(Guests!$G$2:$G$501,$A54,Guests!$E$2:$E$501,"*Vegetarian*",Guests!$B$2:$B$501,"&lt;&gt;No"))</f>
        <v/>
      </c>
      <c r="P54" t="str">
        <f>IF($A54="","",COUNTIFS(Guests!$G$2:$G$501,$A54,Guests!$E$2:$E$501,"*Pescatarian*",Guests!$B$2:$B$501,"&lt;&gt;No"))</f>
        <v/>
      </c>
      <c r="Q54" t="str">
        <f>IF($A54="","",COUNTIFS(Guests!$G$2:$G$501,$A54,Guests!$E$2:$E$501,"*Halal*",Guests!$B$2:$B$501,"&lt;&gt;No"))</f>
        <v/>
      </c>
      <c r="R54" t="str">
        <f>IF($A54="","",COUNTIFS(Guests!$G$2:$G$501,$A54,Guests!$E$2:$E$501,"*Kosher*",Guests!$B$2:$B$501,"&lt;&gt;No"))</f>
        <v/>
      </c>
      <c r="S54" t="str">
        <f>IF($A54="","",COUNTIFS(Guests!$G$2:$G$501,$A54,Guests!$B$2:$B$501,"&lt;&gt;No"))</f>
        <v/>
      </c>
    </row>
    <row r="55" spans="1:19" x14ac:dyDescent="0.25">
      <c r="A55" s="3" t="str">
        <f>IF(Tables!A55="","",Tables!A55)</f>
        <v/>
      </c>
      <c r="B55" t="str">
        <f>IF(OR($A55="",B$1=""),"",COUNTIFS(Guests!$G$2:$G$501,$A55,Guests!$F$2:$F$501,B$1,Guests!$B$2:$B$501,"&lt;&gt;No"))</f>
        <v/>
      </c>
      <c r="C55" t="str">
        <f>IF(OR($A55="",C$1=""),"",COUNTIFS(Guests!$G$2:$G$501,$A55,Guests!$F$2:$F$501,C$1,Guests!$B$2:$B$501,"&lt;&gt;No"))</f>
        <v/>
      </c>
      <c r="D55" t="str">
        <f>IF(OR($A55="",D$1=""),"",COUNTIFS(Guests!$G$2:$G$501,$A55,Guests!$F$2:$F$501,D$1,Guests!$B$2:$B$501,"&lt;&gt;No"))</f>
        <v/>
      </c>
      <c r="E55" t="str">
        <f>IF(OR($A55="",E$1=""),"",COUNTIFS(Guests!$G$2:$G$501,$A55,Guests!$F$2:$F$501,E$1,Guests!$B$2:$B$501,"&lt;&gt;No"))</f>
        <v/>
      </c>
      <c r="F55" t="str">
        <f>IF(OR($A55="",F$1=""),"",COUNTIFS(Guests!$G$2:$G$501,$A55,Guests!$F$2:$F$501,F$1,Guests!$B$2:$B$501,"&lt;&gt;No"))</f>
        <v/>
      </c>
      <c r="G55" t="str">
        <f>IF(OR($A55="",G$1=""),"",COUNTIFS(Guests!$G$2:$G$501,$A55,Guests!$F$2:$F$501,G$1,Guests!$B$2:$B$501,"&lt;&gt;No"))</f>
        <v/>
      </c>
      <c r="H55" t="str">
        <f>IF(OR($A55="",H$1=""),"",COUNTIFS(Guests!$G$2:$G$501,$A55,Guests!$F$2:$F$501,H$1,Guests!$B$2:$B$501,"&lt;&gt;No"))</f>
        <v/>
      </c>
      <c r="I55" t="str">
        <f>IF(OR($A55="",I$1=""),"",COUNTIFS(Guests!$G$2:$G$501,$A55,Guests!$F$2:$F$501,I$1,Guests!$B$2:$B$501,"&lt;&gt;No"))</f>
        <v/>
      </c>
      <c r="J55" t="str">
        <f>IF($A55="","",COUNTIFS(Guests!$G$2:$G$501,$A55,Guests!$F$2:$F$501,"",Guests!$B$2:$B$501,"&lt;&gt;No"))</f>
        <v/>
      </c>
      <c r="K55" t="str">
        <f>IF($A55="","",COUNTIFS(Guests!$G$2:$G$501,$A55,Guests!$E$2:$E$501,"*Nut Allergy*",Guests!$B$2:$B$501,"&lt;&gt;No"))</f>
        <v/>
      </c>
      <c r="L55" t="str">
        <f>IF($A55="","",COUNTIFS(Guests!$G$2:$G$501,$A55,Guests!$E$2:$E$501,"*Gluten Free*",Guests!$B$2:$B$501,"&lt;&gt;No"))</f>
        <v/>
      </c>
      <c r="M55" t="str">
        <f>IF($A55="","",COUNTIFS(Guests!$G$2:$G$501,$A55,Guests!$E$2:$E$501,"*Dairy Free*",Guests!$B$2:$B$501,"&lt;&gt;No"))</f>
        <v/>
      </c>
      <c r="N55" t="str">
        <f>IF($A55="","",COUNTIFS(Guests!$G$2:$G$501,$A55,Guests!$E$2:$E$501,"*Vegan*",Guests!$B$2:$B$501,"&lt;&gt;No"))</f>
        <v/>
      </c>
      <c r="O55" t="str">
        <f>IF($A55="","",COUNTIFS(Guests!$G$2:$G$501,$A55,Guests!$E$2:$E$501,"*Vegetarian*",Guests!$B$2:$B$501,"&lt;&gt;No"))</f>
        <v/>
      </c>
      <c r="P55" t="str">
        <f>IF($A55="","",COUNTIFS(Guests!$G$2:$G$501,$A55,Guests!$E$2:$E$501,"*Pescatarian*",Guests!$B$2:$B$501,"&lt;&gt;No"))</f>
        <v/>
      </c>
      <c r="Q55" t="str">
        <f>IF($A55="","",COUNTIFS(Guests!$G$2:$G$501,$A55,Guests!$E$2:$E$501,"*Halal*",Guests!$B$2:$B$501,"&lt;&gt;No"))</f>
        <v/>
      </c>
      <c r="R55" t="str">
        <f>IF($A55="","",COUNTIFS(Guests!$G$2:$G$501,$A55,Guests!$E$2:$E$501,"*Kosher*",Guests!$B$2:$B$501,"&lt;&gt;No"))</f>
        <v/>
      </c>
      <c r="S55" t="str">
        <f>IF($A55="","",COUNTIFS(Guests!$G$2:$G$501,$A55,Guests!$B$2:$B$501,"&lt;&gt;No"))</f>
        <v/>
      </c>
    </row>
    <row r="56" spans="1:19" x14ac:dyDescent="0.25">
      <c r="A56" s="3" t="str">
        <f>IF(Tables!A56="","",Tables!A56)</f>
        <v/>
      </c>
      <c r="B56" t="str">
        <f>IF(OR($A56="",B$1=""),"",COUNTIFS(Guests!$G$2:$G$501,$A56,Guests!$F$2:$F$501,B$1,Guests!$B$2:$B$501,"&lt;&gt;No"))</f>
        <v/>
      </c>
      <c r="C56" t="str">
        <f>IF(OR($A56="",C$1=""),"",COUNTIFS(Guests!$G$2:$G$501,$A56,Guests!$F$2:$F$501,C$1,Guests!$B$2:$B$501,"&lt;&gt;No"))</f>
        <v/>
      </c>
      <c r="D56" t="str">
        <f>IF(OR($A56="",D$1=""),"",COUNTIFS(Guests!$G$2:$G$501,$A56,Guests!$F$2:$F$501,D$1,Guests!$B$2:$B$501,"&lt;&gt;No"))</f>
        <v/>
      </c>
      <c r="E56" t="str">
        <f>IF(OR($A56="",E$1=""),"",COUNTIFS(Guests!$G$2:$G$501,$A56,Guests!$F$2:$F$501,E$1,Guests!$B$2:$B$501,"&lt;&gt;No"))</f>
        <v/>
      </c>
      <c r="F56" t="str">
        <f>IF(OR($A56="",F$1=""),"",COUNTIFS(Guests!$G$2:$G$501,$A56,Guests!$F$2:$F$501,F$1,Guests!$B$2:$B$501,"&lt;&gt;No"))</f>
        <v/>
      </c>
      <c r="G56" t="str">
        <f>IF(OR($A56="",G$1=""),"",COUNTIFS(Guests!$G$2:$G$501,$A56,Guests!$F$2:$F$501,G$1,Guests!$B$2:$B$501,"&lt;&gt;No"))</f>
        <v/>
      </c>
      <c r="H56" t="str">
        <f>IF(OR($A56="",H$1=""),"",COUNTIFS(Guests!$G$2:$G$501,$A56,Guests!$F$2:$F$501,H$1,Guests!$B$2:$B$501,"&lt;&gt;No"))</f>
        <v/>
      </c>
      <c r="I56" t="str">
        <f>IF(OR($A56="",I$1=""),"",COUNTIFS(Guests!$G$2:$G$501,$A56,Guests!$F$2:$F$501,I$1,Guests!$B$2:$B$501,"&lt;&gt;No"))</f>
        <v/>
      </c>
      <c r="J56" t="str">
        <f>IF($A56="","",COUNTIFS(Guests!$G$2:$G$501,$A56,Guests!$F$2:$F$501,"",Guests!$B$2:$B$501,"&lt;&gt;No"))</f>
        <v/>
      </c>
      <c r="K56" t="str">
        <f>IF($A56="","",COUNTIFS(Guests!$G$2:$G$501,$A56,Guests!$E$2:$E$501,"*Nut Allergy*",Guests!$B$2:$B$501,"&lt;&gt;No"))</f>
        <v/>
      </c>
      <c r="L56" t="str">
        <f>IF($A56="","",COUNTIFS(Guests!$G$2:$G$501,$A56,Guests!$E$2:$E$501,"*Gluten Free*",Guests!$B$2:$B$501,"&lt;&gt;No"))</f>
        <v/>
      </c>
      <c r="M56" t="str">
        <f>IF($A56="","",COUNTIFS(Guests!$G$2:$G$501,$A56,Guests!$E$2:$E$501,"*Dairy Free*",Guests!$B$2:$B$501,"&lt;&gt;No"))</f>
        <v/>
      </c>
      <c r="N56" t="str">
        <f>IF($A56="","",COUNTIFS(Guests!$G$2:$G$501,$A56,Guests!$E$2:$E$501,"*Vegan*",Guests!$B$2:$B$501,"&lt;&gt;No"))</f>
        <v/>
      </c>
      <c r="O56" t="str">
        <f>IF($A56="","",COUNTIFS(Guests!$G$2:$G$501,$A56,Guests!$E$2:$E$501,"*Vegetarian*",Guests!$B$2:$B$501,"&lt;&gt;No"))</f>
        <v/>
      </c>
      <c r="P56" t="str">
        <f>IF($A56="","",COUNTIFS(Guests!$G$2:$G$501,$A56,Guests!$E$2:$E$501,"*Pescatarian*",Guests!$B$2:$B$501,"&lt;&gt;No"))</f>
        <v/>
      </c>
      <c r="Q56" t="str">
        <f>IF($A56="","",COUNTIFS(Guests!$G$2:$G$501,$A56,Guests!$E$2:$E$501,"*Halal*",Guests!$B$2:$B$501,"&lt;&gt;No"))</f>
        <v/>
      </c>
      <c r="R56" t="str">
        <f>IF($A56="","",COUNTIFS(Guests!$G$2:$G$501,$A56,Guests!$E$2:$E$501,"*Kosher*",Guests!$B$2:$B$501,"&lt;&gt;No"))</f>
        <v/>
      </c>
      <c r="S56" t="str">
        <f>IF($A56="","",COUNTIFS(Guests!$G$2:$G$501,$A56,Guests!$B$2:$B$501,"&lt;&gt;No"))</f>
        <v/>
      </c>
    </row>
    <row r="57" spans="1:19" x14ac:dyDescent="0.25">
      <c r="A57" s="3" t="str">
        <f>IF(Tables!A57="","",Tables!A57)</f>
        <v/>
      </c>
      <c r="B57" t="str">
        <f>IF(OR($A57="",B$1=""),"",COUNTIFS(Guests!$G$2:$G$501,$A57,Guests!$F$2:$F$501,B$1,Guests!$B$2:$B$501,"&lt;&gt;No"))</f>
        <v/>
      </c>
      <c r="C57" t="str">
        <f>IF(OR($A57="",C$1=""),"",COUNTIFS(Guests!$G$2:$G$501,$A57,Guests!$F$2:$F$501,C$1,Guests!$B$2:$B$501,"&lt;&gt;No"))</f>
        <v/>
      </c>
      <c r="D57" t="str">
        <f>IF(OR($A57="",D$1=""),"",COUNTIFS(Guests!$G$2:$G$501,$A57,Guests!$F$2:$F$501,D$1,Guests!$B$2:$B$501,"&lt;&gt;No"))</f>
        <v/>
      </c>
      <c r="E57" t="str">
        <f>IF(OR($A57="",E$1=""),"",COUNTIFS(Guests!$G$2:$G$501,$A57,Guests!$F$2:$F$501,E$1,Guests!$B$2:$B$501,"&lt;&gt;No"))</f>
        <v/>
      </c>
      <c r="F57" t="str">
        <f>IF(OR($A57="",F$1=""),"",COUNTIFS(Guests!$G$2:$G$501,$A57,Guests!$F$2:$F$501,F$1,Guests!$B$2:$B$501,"&lt;&gt;No"))</f>
        <v/>
      </c>
      <c r="G57" t="str">
        <f>IF(OR($A57="",G$1=""),"",COUNTIFS(Guests!$G$2:$G$501,$A57,Guests!$F$2:$F$501,G$1,Guests!$B$2:$B$501,"&lt;&gt;No"))</f>
        <v/>
      </c>
      <c r="H57" t="str">
        <f>IF(OR($A57="",H$1=""),"",COUNTIFS(Guests!$G$2:$G$501,$A57,Guests!$F$2:$F$501,H$1,Guests!$B$2:$B$501,"&lt;&gt;No"))</f>
        <v/>
      </c>
      <c r="I57" t="str">
        <f>IF(OR($A57="",I$1=""),"",COUNTIFS(Guests!$G$2:$G$501,$A57,Guests!$F$2:$F$501,I$1,Guests!$B$2:$B$501,"&lt;&gt;No"))</f>
        <v/>
      </c>
      <c r="J57" t="str">
        <f>IF($A57="","",COUNTIFS(Guests!$G$2:$G$501,$A57,Guests!$F$2:$F$501,"",Guests!$B$2:$B$501,"&lt;&gt;No"))</f>
        <v/>
      </c>
      <c r="K57" t="str">
        <f>IF($A57="","",COUNTIFS(Guests!$G$2:$G$501,$A57,Guests!$E$2:$E$501,"*Nut Allergy*",Guests!$B$2:$B$501,"&lt;&gt;No"))</f>
        <v/>
      </c>
      <c r="L57" t="str">
        <f>IF($A57="","",COUNTIFS(Guests!$G$2:$G$501,$A57,Guests!$E$2:$E$501,"*Gluten Free*",Guests!$B$2:$B$501,"&lt;&gt;No"))</f>
        <v/>
      </c>
      <c r="M57" t="str">
        <f>IF($A57="","",COUNTIFS(Guests!$G$2:$G$501,$A57,Guests!$E$2:$E$501,"*Dairy Free*",Guests!$B$2:$B$501,"&lt;&gt;No"))</f>
        <v/>
      </c>
      <c r="N57" t="str">
        <f>IF($A57="","",COUNTIFS(Guests!$G$2:$G$501,$A57,Guests!$E$2:$E$501,"*Vegan*",Guests!$B$2:$B$501,"&lt;&gt;No"))</f>
        <v/>
      </c>
      <c r="O57" t="str">
        <f>IF($A57="","",COUNTIFS(Guests!$G$2:$G$501,$A57,Guests!$E$2:$E$501,"*Vegetarian*",Guests!$B$2:$B$501,"&lt;&gt;No"))</f>
        <v/>
      </c>
      <c r="P57" t="str">
        <f>IF($A57="","",COUNTIFS(Guests!$G$2:$G$501,$A57,Guests!$E$2:$E$501,"*Pescatarian*",Guests!$B$2:$B$501,"&lt;&gt;No"))</f>
        <v/>
      </c>
      <c r="Q57" t="str">
        <f>IF($A57="","",COUNTIFS(Guests!$G$2:$G$501,$A57,Guests!$E$2:$E$501,"*Halal*",Guests!$B$2:$B$501,"&lt;&gt;No"))</f>
        <v/>
      </c>
      <c r="R57" t="str">
        <f>IF($A57="","",COUNTIFS(Guests!$G$2:$G$501,$A57,Guests!$E$2:$E$501,"*Kosher*",Guests!$B$2:$B$501,"&lt;&gt;No"))</f>
        <v/>
      </c>
      <c r="S57" t="str">
        <f>IF($A57="","",COUNTIFS(Guests!$G$2:$G$501,$A57,Guests!$B$2:$B$501,"&lt;&gt;No"))</f>
        <v/>
      </c>
    </row>
    <row r="58" spans="1:19" x14ac:dyDescent="0.25">
      <c r="A58" s="3" t="str">
        <f>IF(Tables!A58="","",Tables!A58)</f>
        <v/>
      </c>
      <c r="B58" t="str">
        <f>IF(OR($A58="",B$1=""),"",COUNTIFS(Guests!$G$2:$G$501,$A58,Guests!$F$2:$F$501,B$1,Guests!$B$2:$B$501,"&lt;&gt;No"))</f>
        <v/>
      </c>
      <c r="C58" t="str">
        <f>IF(OR($A58="",C$1=""),"",COUNTIFS(Guests!$G$2:$G$501,$A58,Guests!$F$2:$F$501,C$1,Guests!$B$2:$B$501,"&lt;&gt;No"))</f>
        <v/>
      </c>
      <c r="D58" t="str">
        <f>IF(OR($A58="",D$1=""),"",COUNTIFS(Guests!$G$2:$G$501,$A58,Guests!$F$2:$F$501,D$1,Guests!$B$2:$B$501,"&lt;&gt;No"))</f>
        <v/>
      </c>
      <c r="E58" t="str">
        <f>IF(OR($A58="",E$1=""),"",COUNTIFS(Guests!$G$2:$G$501,$A58,Guests!$F$2:$F$501,E$1,Guests!$B$2:$B$501,"&lt;&gt;No"))</f>
        <v/>
      </c>
      <c r="F58" t="str">
        <f>IF(OR($A58="",F$1=""),"",COUNTIFS(Guests!$G$2:$G$501,$A58,Guests!$F$2:$F$501,F$1,Guests!$B$2:$B$501,"&lt;&gt;No"))</f>
        <v/>
      </c>
      <c r="G58" t="str">
        <f>IF(OR($A58="",G$1=""),"",COUNTIFS(Guests!$G$2:$G$501,$A58,Guests!$F$2:$F$501,G$1,Guests!$B$2:$B$501,"&lt;&gt;No"))</f>
        <v/>
      </c>
      <c r="H58" t="str">
        <f>IF(OR($A58="",H$1=""),"",COUNTIFS(Guests!$G$2:$G$501,$A58,Guests!$F$2:$F$501,H$1,Guests!$B$2:$B$501,"&lt;&gt;No"))</f>
        <v/>
      </c>
      <c r="I58" t="str">
        <f>IF(OR($A58="",I$1=""),"",COUNTIFS(Guests!$G$2:$G$501,$A58,Guests!$F$2:$F$501,I$1,Guests!$B$2:$B$501,"&lt;&gt;No"))</f>
        <v/>
      </c>
      <c r="J58" t="str">
        <f>IF($A58="","",COUNTIFS(Guests!$G$2:$G$501,$A58,Guests!$F$2:$F$501,"",Guests!$B$2:$B$501,"&lt;&gt;No"))</f>
        <v/>
      </c>
      <c r="K58" t="str">
        <f>IF($A58="","",COUNTIFS(Guests!$G$2:$G$501,$A58,Guests!$E$2:$E$501,"*Nut Allergy*",Guests!$B$2:$B$501,"&lt;&gt;No"))</f>
        <v/>
      </c>
      <c r="L58" t="str">
        <f>IF($A58="","",COUNTIFS(Guests!$G$2:$G$501,$A58,Guests!$E$2:$E$501,"*Gluten Free*",Guests!$B$2:$B$501,"&lt;&gt;No"))</f>
        <v/>
      </c>
      <c r="M58" t="str">
        <f>IF($A58="","",COUNTIFS(Guests!$G$2:$G$501,$A58,Guests!$E$2:$E$501,"*Dairy Free*",Guests!$B$2:$B$501,"&lt;&gt;No"))</f>
        <v/>
      </c>
      <c r="N58" t="str">
        <f>IF($A58="","",COUNTIFS(Guests!$G$2:$G$501,$A58,Guests!$E$2:$E$501,"*Vegan*",Guests!$B$2:$B$501,"&lt;&gt;No"))</f>
        <v/>
      </c>
      <c r="O58" t="str">
        <f>IF($A58="","",COUNTIFS(Guests!$G$2:$G$501,$A58,Guests!$E$2:$E$501,"*Vegetarian*",Guests!$B$2:$B$501,"&lt;&gt;No"))</f>
        <v/>
      </c>
      <c r="P58" t="str">
        <f>IF($A58="","",COUNTIFS(Guests!$G$2:$G$501,$A58,Guests!$E$2:$E$501,"*Pescatarian*",Guests!$B$2:$B$501,"&lt;&gt;No"))</f>
        <v/>
      </c>
      <c r="Q58" t="str">
        <f>IF($A58="","",COUNTIFS(Guests!$G$2:$G$501,$A58,Guests!$E$2:$E$501,"*Halal*",Guests!$B$2:$B$501,"&lt;&gt;No"))</f>
        <v/>
      </c>
      <c r="R58" t="str">
        <f>IF($A58="","",COUNTIFS(Guests!$G$2:$G$501,$A58,Guests!$E$2:$E$501,"*Kosher*",Guests!$B$2:$B$501,"&lt;&gt;No"))</f>
        <v/>
      </c>
      <c r="S58" t="str">
        <f>IF($A58="","",COUNTIFS(Guests!$G$2:$G$501,$A58,Guests!$B$2:$B$501,"&lt;&gt;No"))</f>
        <v/>
      </c>
    </row>
    <row r="59" spans="1:19" x14ac:dyDescent="0.25">
      <c r="A59" s="3" t="str">
        <f>IF(Tables!A59="","",Tables!A59)</f>
        <v/>
      </c>
      <c r="B59" t="str">
        <f>IF(OR($A59="",B$1=""),"",COUNTIFS(Guests!$G$2:$G$501,$A59,Guests!$F$2:$F$501,B$1,Guests!$B$2:$B$501,"&lt;&gt;No"))</f>
        <v/>
      </c>
      <c r="C59" t="str">
        <f>IF(OR($A59="",C$1=""),"",COUNTIFS(Guests!$G$2:$G$501,$A59,Guests!$F$2:$F$501,C$1,Guests!$B$2:$B$501,"&lt;&gt;No"))</f>
        <v/>
      </c>
      <c r="D59" t="str">
        <f>IF(OR($A59="",D$1=""),"",COUNTIFS(Guests!$G$2:$G$501,$A59,Guests!$F$2:$F$501,D$1,Guests!$B$2:$B$501,"&lt;&gt;No"))</f>
        <v/>
      </c>
      <c r="E59" t="str">
        <f>IF(OR($A59="",E$1=""),"",COUNTIFS(Guests!$G$2:$G$501,$A59,Guests!$F$2:$F$501,E$1,Guests!$B$2:$B$501,"&lt;&gt;No"))</f>
        <v/>
      </c>
      <c r="F59" t="str">
        <f>IF(OR($A59="",F$1=""),"",COUNTIFS(Guests!$G$2:$G$501,$A59,Guests!$F$2:$F$501,F$1,Guests!$B$2:$B$501,"&lt;&gt;No"))</f>
        <v/>
      </c>
      <c r="G59" t="str">
        <f>IF(OR($A59="",G$1=""),"",COUNTIFS(Guests!$G$2:$G$501,$A59,Guests!$F$2:$F$501,G$1,Guests!$B$2:$B$501,"&lt;&gt;No"))</f>
        <v/>
      </c>
      <c r="H59" t="str">
        <f>IF(OR($A59="",H$1=""),"",COUNTIFS(Guests!$G$2:$G$501,$A59,Guests!$F$2:$F$501,H$1,Guests!$B$2:$B$501,"&lt;&gt;No"))</f>
        <v/>
      </c>
      <c r="I59" t="str">
        <f>IF(OR($A59="",I$1=""),"",COUNTIFS(Guests!$G$2:$G$501,$A59,Guests!$F$2:$F$501,I$1,Guests!$B$2:$B$501,"&lt;&gt;No"))</f>
        <v/>
      </c>
      <c r="J59" t="str">
        <f>IF($A59="","",COUNTIFS(Guests!$G$2:$G$501,$A59,Guests!$F$2:$F$501,"",Guests!$B$2:$B$501,"&lt;&gt;No"))</f>
        <v/>
      </c>
      <c r="K59" t="str">
        <f>IF($A59="","",COUNTIFS(Guests!$G$2:$G$501,$A59,Guests!$E$2:$E$501,"*Nut Allergy*",Guests!$B$2:$B$501,"&lt;&gt;No"))</f>
        <v/>
      </c>
      <c r="L59" t="str">
        <f>IF($A59="","",COUNTIFS(Guests!$G$2:$G$501,$A59,Guests!$E$2:$E$501,"*Gluten Free*",Guests!$B$2:$B$501,"&lt;&gt;No"))</f>
        <v/>
      </c>
      <c r="M59" t="str">
        <f>IF($A59="","",COUNTIFS(Guests!$G$2:$G$501,$A59,Guests!$E$2:$E$501,"*Dairy Free*",Guests!$B$2:$B$501,"&lt;&gt;No"))</f>
        <v/>
      </c>
      <c r="N59" t="str">
        <f>IF($A59="","",COUNTIFS(Guests!$G$2:$G$501,$A59,Guests!$E$2:$E$501,"*Vegan*",Guests!$B$2:$B$501,"&lt;&gt;No"))</f>
        <v/>
      </c>
      <c r="O59" t="str">
        <f>IF($A59="","",COUNTIFS(Guests!$G$2:$G$501,$A59,Guests!$E$2:$E$501,"*Vegetarian*",Guests!$B$2:$B$501,"&lt;&gt;No"))</f>
        <v/>
      </c>
      <c r="P59" t="str">
        <f>IF($A59="","",COUNTIFS(Guests!$G$2:$G$501,$A59,Guests!$E$2:$E$501,"*Pescatarian*",Guests!$B$2:$B$501,"&lt;&gt;No"))</f>
        <v/>
      </c>
      <c r="Q59" t="str">
        <f>IF($A59="","",COUNTIFS(Guests!$G$2:$G$501,$A59,Guests!$E$2:$E$501,"*Halal*",Guests!$B$2:$B$501,"&lt;&gt;No"))</f>
        <v/>
      </c>
      <c r="R59" t="str">
        <f>IF($A59="","",COUNTIFS(Guests!$G$2:$G$501,$A59,Guests!$E$2:$E$501,"*Kosher*",Guests!$B$2:$B$501,"&lt;&gt;No"))</f>
        <v/>
      </c>
      <c r="S59" t="str">
        <f>IF($A59="","",COUNTIFS(Guests!$G$2:$G$501,$A59,Guests!$B$2:$B$501,"&lt;&gt;No"))</f>
        <v/>
      </c>
    </row>
    <row r="60" spans="1:19" x14ac:dyDescent="0.25">
      <c r="A60" s="3" t="str">
        <f>IF(Tables!A60="","",Tables!A60)</f>
        <v/>
      </c>
      <c r="B60" t="str">
        <f>IF(OR($A60="",B$1=""),"",COUNTIFS(Guests!$G$2:$G$501,$A60,Guests!$F$2:$F$501,B$1,Guests!$B$2:$B$501,"&lt;&gt;No"))</f>
        <v/>
      </c>
      <c r="C60" t="str">
        <f>IF(OR($A60="",C$1=""),"",COUNTIFS(Guests!$G$2:$G$501,$A60,Guests!$F$2:$F$501,C$1,Guests!$B$2:$B$501,"&lt;&gt;No"))</f>
        <v/>
      </c>
      <c r="D60" t="str">
        <f>IF(OR($A60="",D$1=""),"",COUNTIFS(Guests!$G$2:$G$501,$A60,Guests!$F$2:$F$501,D$1,Guests!$B$2:$B$501,"&lt;&gt;No"))</f>
        <v/>
      </c>
      <c r="E60" t="str">
        <f>IF(OR($A60="",E$1=""),"",COUNTIFS(Guests!$G$2:$G$501,$A60,Guests!$F$2:$F$501,E$1,Guests!$B$2:$B$501,"&lt;&gt;No"))</f>
        <v/>
      </c>
      <c r="F60" t="str">
        <f>IF(OR($A60="",F$1=""),"",COUNTIFS(Guests!$G$2:$G$501,$A60,Guests!$F$2:$F$501,F$1,Guests!$B$2:$B$501,"&lt;&gt;No"))</f>
        <v/>
      </c>
      <c r="G60" t="str">
        <f>IF(OR($A60="",G$1=""),"",COUNTIFS(Guests!$G$2:$G$501,$A60,Guests!$F$2:$F$501,G$1,Guests!$B$2:$B$501,"&lt;&gt;No"))</f>
        <v/>
      </c>
      <c r="H60" t="str">
        <f>IF(OR($A60="",H$1=""),"",COUNTIFS(Guests!$G$2:$G$501,$A60,Guests!$F$2:$F$501,H$1,Guests!$B$2:$B$501,"&lt;&gt;No"))</f>
        <v/>
      </c>
      <c r="I60" t="str">
        <f>IF(OR($A60="",I$1=""),"",COUNTIFS(Guests!$G$2:$G$501,$A60,Guests!$F$2:$F$501,I$1,Guests!$B$2:$B$501,"&lt;&gt;No"))</f>
        <v/>
      </c>
      <c r="J60" t="str">
        <f>IF($A60="","",COUNTIFS(Guests!$G$2:$G$501,$A60,Guests!$F$2:$F$501,"",Guests!$B$2:$B$501,"&lt;&gt;No"))</f>
        <v/>
      </c>
      <c r="K60" t="str">
        <f>IF($A60="","",COUNTIFS(Guests!$G$2:$G$501,$A60,Guests!$E$2:$E$501,"*Nut Allergy*",Guests!$B$2:$B$501,"&lt;&gt;No"))</f>
        <v/>
      </c>
      <c r="L60" t="str">
        <f>IF($A60="","",COUNTIFS(Guests!$G$2:$G$501,$A60,Guests!$E$2:$E$501,"*Gluten Free*",Guests!$B$2:$B$501,"&lt;&gt;No"))</f>
        <v/>
      </c>
      <c r="M60" t="str">
        <f>IF($A60="","",COUNTIFS(Guests!$G$2:$G$501,$A60,Guests!$E$2:$E$501,"*Dairy Free*",Guests!$B$2:$B$501,"&lt;&gt;No"))</f>
        <v/>
      </c>
      <c r="N60" t="str">
        <f>IF($A60="","",COUNTIFS(Guests!$G$2:$G$501,$A60,Guests!$E$2:$E$501,"*Vegan*",Guests!$B$2:$B$501,"&lt;&gt;No"))</f>
        <v/>
      </c>
      <c r="O60" t="str">
        <f>IF($A60="","",COUNTIFS(Guests!$G$2:$G$501,$A60,Guests!$E$2:$E$501,"*Vegetarian*",Guests!$B$2:$B$501,"&lt;&gt;No"))</f>
        <v/>
      </c>
      <c r="P60" t="str">
        <f>IF($A60="","",COUNTIFS(Guests!$G$2:$G$501,$A60,Guests!$E$2:$E$501,"*Pescatarian*",Guests!$B$2:$B$501,"&lt;&gt;No"))</f>
        <v/>
      </c>
      <c r="Q60" t="str">
        <f>IF($A60="","",COUNTIFS(Guests!$G$2:$G$501,$A60,Guests!$E$2:$E$501,"*Halal*",Guests!$B$2:$B$501,"&lt;&gt;No"))</f>
        <v/>
      </c>
      <c r="R60" t="str">
        <f>IF($A60="","",COUNTIFS(Guests!$G$2:$G$501,$A60,Guests!$E$2:$E$501,"*Kosher*",Guests!$B$2:$B$501,"&lt;&gt;No"))</f>
        <v/>
      </c>
      <c r="S60" t="str">
        <f>IF($A60="","",COUNTIFS(Guests!$G$2:$G$501,$A60,Guests!$B$2:$B$501,"&lt;&gt;No"))</f>
        <v/>
      </c>
    </row>
    <row r="61" spans="1:19" x14ac:dyDescent="0.25">
      <c r="A61" s="3" t="str">
        <f>IF(Tables!A61="","",Tables!A61)</f>
        <v/>
      </c>
      <c r="B61" t="str">
        <f>IF(OR($A61="",B$1=""),"",COUNTIFS(Guests!$G$2:$G$501,$A61,Guests!$F$2:$F$501,B$1,Guests!$B$2:$B$501,"&lt;&gt;No"))</f>
        <v/>
      </c>
      <c r="C61" t="str">
        <f>IF(OR($A61="",C$1=""),"",COUNTIFS(Guests!$G$2:$G$501,$A61,Guests!$F$2:$F$501,C$1,Guests!$B$2:$B$501,"&lt;&gt;No"))</f>
        <v/>
      </c>
      <c r="D61" t="str">
        <f>IF(OR($A61="",D$1=""),"",COUNTIFS(Guests!$G$2:$G$501,$A61,Guests!$F$2:$F$501,D$1,Guests!$B$2:$B$501,"&lt;&gt;No"))</f>
        <v/>
      </c>
      <c r="E61" t="str">
        <f>IF(OR($A61="",E$1=""),"",COUNTIFS(Guests!$G$2:$G$501,$A61,Guests!$F$2:$F$501,E$1,Guests!$B$2:$B$501,"&lt;&gt;No"))</f>
        <v/>
      </c>
      <c r="F61" t="str">
        <f>IF(OR($A61="",F$1=""),"",COUNTIFS(Guests!$G$2:$G$501,$A61,Guests!$F$2:$F$501,F$1,Guests!$B$2:$B$501,"&lt;&gt;No"))</f>
        <v/>
      </c>
      <c r="G61" t="str">
        <f>IF(OR($A61="",G$1=""),"",COUNTIFS(Guests!$G$2:$G$501,$A61,Guests!$F$2:$F$501,G$1,Guests!$B$2:$B$501,"&lt;&gt;No"))</f>
        <v/>
      </c>
      <c r="H61" t="str">
        <f>IF(OR($A61="",H$1=""),"",COUNTIFS(Guests!$G$2:$G$501,$A61,Guests!$F$2:$F$501,H$1,Guests!$B$2:$B$501,"&lt;&gt;No"))</f>
        <v/>
      </c>
      <c r="I61" t="str">
        <f>IF(OR($A61="",I$1=""),"",COUNTIFS(Guests!$G$2:$G$501,$A61,Guests!$F$2:$F$501,I$1,Guests!$B$2:$B$501,"&lt;&gt;No"))</f>
        <v/>
      </c>
      <c r="J61" t="str">
        <f>IF($A61="","",COUNTIFS(Guests!$G$2:$G$501,$A61,Guests!$F$2:$F$501,"",Guests!$B$2:$B$501,"&lt;&gt;No"))</f>
        <v/>
      </c>
      <c r="K61" t="str">
        <f>IF($A61="","",COUNTIFS(Guests!$G$2:$G$501,$A61,Guests!$E$2:$E$501,"*Nut Allergy*",Guests!$B$2:$B$501,"&lt;&gt;No"))</f>
        <v/>
      </c>
      <c r="L61" t="str">
        <f>IF($A61="","",COUNTIFS(Guests!$G$2:$G$501,$A61,Guests!$E$2:$E$501,"*Gluten Free*",Guests!$B$2:$B$501,"&lt;&gt;No"))</f>
        <v/>
      </c>
      <c r="M61" t="str">
        <f>IF($A61="","",COUNTIFS(Guests!$G$2:$G$501,$A61,Guests!$E$2:$E$501,"*Dairy Free*",Guests!$B$2:$B$501,"&lt;&gt;No"))</f>
        <v/>
      </c>
      <c r="N61" t="str">
        <f>IF($A61="","",COUNTIFS(Guests!$G$2:$G$501,$A61,Guests!$E$2:$E$501,"*Vegan*",Guests!$B$2:$B$501,"&lt;&gt;No"))</f>
        <v/>
      </c>
      <c r="O61" t="str">
        <f>IF($A61="","",COUNTIFS(Guests!$G$2:$G$501,$A61,Guests!$E$2:$E$501,"*Vegetarian*",Guests!$B$2:$B$501,"&lt;&gt;No"))</f>
        <v/>
      </c>
      <c r="P61" t="str">
        <f>IF($A61="","",COUNTIFS(Guests!$G$2:$G$501,$A61,Guests!$E$2:$E$501,"*Pescatarian*",Guests!$B$2:$B$501,"&lt;&gt;No"))</f>
        <v/>
      </c>
      <c r="Q61" t="str">
        <f>IF($A61="","",COUNTIFS(Guests!$G$2:$G$501,$A61,Guests!$E$2:$E$501,"*Halal*",Guests!$B$2:$B$501,"&lt;&gt;No"))</f>
        <v/>
      </c>
      <c r="R61" t="str">
        <f>IF($A61="","",COUNTIFS(Guests!$G$2:$G$501,$A61,Guests!$E$2:$E$501,"*Kosher*",Guests!$B$2:$B$501,"&lt;&gt;No"))</f>
        <v/>
      </c>
      <c r="S61" t="str">
        <f>IF($A61="","",COUNTIFS(Guests!$G$2:$G$501,$A61,Guests!$B$2:$B$501,"&lt;&gt;No"))</f>
        <v/>
      </c>
    </row>
    <row r="62" spans="1:19" s="8" customFormat="1" x14ac:dyDescent="0.25">
      <c r="A62" s="8" t="s">
        <v>79</v>
      </c>
      <c r="B62" s="8">
        <f>SUM(B2:B61)</f>
        <v>2</v>
      </c>
      <c r="C62" s="8">
        <f>SUM(C2:C61)</f>
        <v>2</v>
      </c>
      <c r="D62" s="8">
        <f>SUM(D2:D61)</f>
        <v>1</v>
      </c>
      <c r="E62" s="8">
        <f>SUM(E2:E61)</f>
        <v>1</v>
      </c>
      <c r="F62" s="8">
        <f>SUM(F2:F61)</f>
        <v>1</v>
      </c>
      <c r="G62" s="8">
        <f>SUM(G2:G61)</f>
        <v>0</v>
      </c>
      <c r="H62" s="8">
        <f>SUM(H2:H61)</f>
        <v>0</v>
      </c>
      <c r="I62" s="8">
        <f>SUM(I2:I61)</f>
        <v>0</v>
      </c>
      <c r="J62" s="8">
        <f>SUM(J2:J61)</f>
        <v>0</v>
      </c>
      <c r="K62" s="8">
        <f>SUM(K2:K61)</f>
        <v>1</v>
      </c>
      <c r="L62" s="8">
        <f>SUM(L2:L61)</f>
        <v>1</v>
      </c>
      <c r="M62" s="8">
        <f>SUM(M2:M61)</f>
        <v>0</v>
      </c>
      <c r="N62" s="8">
        <f>SUM(N2:N61)</f>
        <v>0</v>
      </c>
      <c r="O62" s="8">
        <f>SUM(O2:O61)</f>
        <v>1</v>
      </c>
      <c r="P62" s="8">
        <f>SUM(P2:P61)</f>
        <v>0</v>
      </c>
      <c r="Q62" s="8">
        <f>SUM(Q2:Q61)</f>
        <v>0</v>
      </c>
      <c r="R62" s="8">
        <f>SUM(R2:R61)</f>
        <v>0</v>
      </c>
      <c r="S62" s="8">
        <f>SUM(S2:S61)</f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FormatPr defaultRowHeight="15" outlineLevelRow="0" outlineLevelCol="0" x14ac:dyDescent="55"/>
  <cols>
    <col min="1" max="1" width="110" customWidth="1"/>
  </cols>
  <sheetData>
    <row r="1" spans="1:1" x14ac:dyDescent="0.25">
      <c r="A1" s="9" t="s">
        <v>80</v>
      </c>
    </row>
    <row r="2" spans="1:1" x14ac:dyDescent="0.25">
      <c r="A2" t="s">
        <v>81</v>
      </c>
    </row>
    <row r="3" spans="1:1" x14ac:dyDescent="0.25">
      <c r="A3" t="s">
        <v>14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14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Guests</vt:lpstr>
      <vt:lpstr>Tables</vt:lpstr>
      <vt:lpstr>Menu</vt:lpstr>
      <vt:lpstr>Kitchen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SeatPlan.io</dc:creator>
  <dc:title/>
  <dc:subject/>
  <dc:description/>
  <cp:keywords/>
  <cp:category/>
  <cp:lastModifiedBy>Unknown</cp:lastModifiedBy>
  <dcterms:created xsi:type="dcterms:W3CDTF">2026-10-26T00:00:00Z</dcterms:created>
  <dcterms:modified xsi:type="dcterms:W3CDTF">2026-10-26T00:00:00Z</dcterms:modified>
</cp:coreProperties>
</file>